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isayu\Desktop\Elisayu\SS21\Silvermark x Kumamon Campaign\"/>
    </mc:Choice>
  </mc:AlternateContent>
  <bookViews>
    <workbookView xWindow="0" yWindow="0" windowWidth="28800" windowHeight="1150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62" i="1"/>
  <c r="I11" i="1"/>
  <c r="I62" i="1"/>
  <c r="J11" i="1"/>
  <c r="J62" i="1"/>
  <c r="K11" i="1"/>
  <c r="K62" i="1"/>
  <c r="L11" i="1"/>
  <c r="L62" i="1"/>
  <c r="M11" i="1"/>
  <c r="M62" i="1"/>
  <c r="N11" i="1"/>
  <c r="N62" i="1"/>
  <c r="O11" i="1"/>
  <c r="O62" i="1"/>
  <c r="P11" i="1"/>
  <c r="P62" i="1"/>
  <c r="Q11" i="1"/>
  <c r="Q62" i="1"/>
  <c r="R11" i="1"/>
  <c r="R62" i="1"/>
  <c r="G62" i="1"/>
  <c r="U11" i="1"/>
  <c r="U62" i="1"/>
  <c r="V11" i="1"/>
  <c r="V62" i="1"/>
  <c r="W11" i="1"/>
  <c r="W62" i="1"/>
  <c r="X11" i="1"/>
  <c r="X62" i="1"/>
  <c r="Y11" i="1"/>
  <c r="Y62" i="1"/>
  <c r="Z11" i="1"/>
  <c r="Z62" i="1"/>
  <c r="AA11" i="1"/>
  <c r="AA62" i="1"/>
  <c r="AB11" i="1"/>
  <c r="AB62" i="1"/>
  <c r="AC11" i="1"/>
  <c r="AC62" i="1"/>
  <c r="AD11" i="1"/>
  <c r="AD62" i="1"/>
  <c r="AE11" i="1"/>
  <c r="AE62" i="1"/>
  <c r="T62" i="1"/>
  <c r="AH11" i="1"/>
  <c r="AH62" i="1"/>
  <c r="AI11" i="1"/>
  <c r="AI62" i="1"/>
  <c r="AJ11" i="1"/>
  <c r="AJ62" i="1"/>
  <c r="AK11" i="1"/>
  <c r="AK62" i="1"/>
  <c r="AL11" i="1"/>
  <c r="AL62" i="1"/>
  <c r="AM11" i="1"/>
  <c r="AM62" i="1"/>
  <c r="AN11" i="1"/>
  <c r="AN62" i="1"/>
  <c r="AO11" i="1"/>
  <c r="AO62" i="1"/>
  <c r="AP11" i="1"/>
  <c r="AP62" i="1"/>
  <c r="AQ11" i="1"/>
  <c r="AQ62" i="1"/>
  <c r="AR11" i="1"/>
  <c r="AR62" i="1"/>
  <c r="AG62" i="1"/>
  <c r="B62" i="1"/>
  <c r="H12" i="1"/>
  <c r="H63" i="1"/>
  <c r="I12" i="1"/>
  <c r="I63" i="1"/>
  <c r="J12" i="1"/>
  <c r="J63" i="1"/>
  <c r="K12" i="1"/>
  <c r="K63" i="1"/>
  <c r="L12" i="1"/>
  <c r="L63" i="1"/>
  <c r="M12" i="1"/>
  <c r="M63" i="1"/>
  <c r="N12" i="1"/>
  <c r="N63" i="1"/>
  <c r="O12" i="1"/>
  <c r="O63" i="1"/>
  <c r="P12" i="1"/>
  <c r="P63" i="1"/>
  <c r="Q12" i="1"/>
  <c r="Q63" i="1"/>
  <c r="R12" i="1"/>
  <c r="R63" i="1"/>
  <c r="G63" i="1"/>
  <c r="U12" i="1"/>
  <c r="U63" i="1"/>
  <c r="V12" i="1"/>
  <c r="V63" i="1"/>
  <c r="W12" i="1"/>
  <c r="W63" i="1"/>
  <c r="X12" i="1"/>
  <c r="X63" i="1"/>
  <c r="Y12" i="1"/>
  <c r="Y63" i="1"/>
  <c r="Z12" i="1"/>
  <c r="Z63" i="1"/>
  <c r="AA12" i="1"/>
  <c r="AA63" i="1"/>
  <c r="AB12" i="1"/>
  <c r="AB63" i="1"/>
  <c r="AC12" i="1"/>
  <c r="AC63" i="1"/>
  <c r="AD12" i="1"/>
  <c r="AD63" i="1"/>
  <c r="AE12" i="1"/>
  <c r="AE63" i="1"/>
  <c r="T63" i="1"/>
  <c r="AH12" i="1"/>
  <c r="AH63" i="1"/>
  <c r="AI12" i="1"/>
  <c r="AI63" i="1"/>
  <c r="AJ12" i="1"/>
  <c r="AJ63" i="1"/>
  <c r="AK12" i="1"/>
  <c r="AK63" i="1"/>
  <c r="AL12" i="1"/>
  <c r="AL63" i="1"/>
  <c r="AM12" i="1"/>
  <c r="AM63" i="1"/>
  <c r="AN12" i="1"/>
  <c r="AN63" i="1"/>
  <c r="AO12" i="1"/>
  <c r="AO63" i="1"/>
  <c r="AP12" i="1"/>
  <c r="AP63" i="1"/>
  <c r="AQ12" i="1"/>
  <c r="AQ63" i="1"/>
  <c r="AR12" i="1"/>
  <c r="AR63" i="1"/>
  <c r="AG63" i="1"/>
  <c r="B63" i="1"/>
  <c r="H13" i="1"/>
  <c r="H64" i="1"/>
  <c r="I13" i="1"/>
  <c r="I64" i="1"/>
  <c r="J13" i="1"/>
  <c r="J64" i="1"/>
  <c r="K13" i="1"/>
  <c r="K64" i="1"/>
  <c r="L13" i="1"/>
  <c r="L64" i="1"/>
  <c r="M13" i="1"/>
  <c r="M64" i="1"/>
  <c r="N13" i="1"/>
  <c r="N64" i="1"/>
  <c r="O13" i="1"/>
  <c r="O64" i="1"/>
  <c r="P13" i="1"/>
  <c r="P64" i="1"/>
  <c r="Q13" i="1"/>
  <c r="Q64" i="1"/>
  <c r="R13" i="1"/>
  <c r="R64" i="1"/>
  <c r="G64" i="1"/>
  <c r="U13" i="1"/>
  <c r="U64" i="1"/>
  <c r="V13" i="1"/>
  <c r="V64" i="1"/>
  <c r="W13" i="1"/>
  <c r="W64" i="1"/>
  <c r="X13" i="1"/>
  <c r="X64" i="1"/>
  <c r="Y13" i="1"/>
  <c r="Y64" i="1"/>
  <c r="Z13" i="1"/>
  <c r="Z64" i="1"/>
  <c r="AA13" i="1"/>
  <c r="AA64" i="1"/>
  <c r="AB13" i="1"/>
  <c r="AB64" i="1"/>
  <c r="AC13" i="1"/>
  <c r="AC64" i="1"/>
  <c r="AD13" i="1"/>
  <c r="AD64" i="1"/>
  <c r="AE13" i="1"/>
  <c r="AE64" i="1"/>
  <c r="T64" i="1"/>
  <c r="AH13" i="1"/>
  <c r="AH64" i="1"/>
  <c r="AI13" i="1"/>
  <c r="AI64" i="1"/>
  <c r="AJ13" i="1"/>
  <c r="AJ64" i="1"/>
  <c r="AK13" i="1"/>
  <c r="AK64" i="1"/>
  <c r="AL13" i="1"/>
  <c r="AL64" i="1"/>
  <c r="AM13" i="1"/>
  <c r="AM64" i="1"/>
  <c r="AN13" i="1"/>
  <c r="AN64" i="1"/>
  <c r="AO13" i="1"/>
  <c r="AO64" i="1"/>
  <c r="AP13" i="1"/>
  <c r="AP64" i="1"/>
  <c r="AQ13" i="1"/>
  <c r="AQ64" i="1"/>
  <c r="AR13" i="1"/>
  <c r="AR64" i="1"/>
  <c r="AG64" i="1"/>
  <c r="B64" i="1"/>
  <c r="H14" i="1"/>
  <c r="H65" i="1"/>
  <c r="I14" i="1"/>
  <c r="I65" i="1"/>
  <c r="J14" i="1"/>
  <c r="J65" i="1"/>
  <c r="K14" i="1"/>
  <c r="K65" i="1"/>
  <c r="L14" i="1"/>
  <c r="L65" i="1"/>
  <c r="M14" i="1"/>
  <c r="M65" i="1"/>
  <c r="N14" i="1"/>
  <c r="N65" i="1"/>
  <c r="O14" i="1"/>
  <c r="O65" i="1"/>
  <c r="P14" i="1"/>
  <c r="P65" i="1"/>
  <c r="Q14" i="1"/>
  <c r="Q65" i="1"/>
  <c r="R14" i="1"/>
  <c r="R65" i="1"/>
  <c r="G65" i="1"/>
  <c r="U14" i="1"/>
  <c r="U65" i="1"/>
  <c r="V14" i="1"/>
  <c r="V65" i="1"/>
  <c r="W14" i="1"/>
  <c r="W65" i="1"/>
  <c r="X14" i="1"/>
  <c r="X65" i="1"/>
  <c r="Y14" i="1"/>
  <c r="Y65" i="1"/>
  <c r="Z14" i="1"/>
  <c r="Z65" i="1"/>
  <c r="AA14" i="1"/>
  <c r="AA65" i="1"/>
  <c r="AB14" i="1"/>
  <c r="AB65" i="1"/>
  <c r="AC14" i="1"/>
  <c r="AC65" i="1"/>
  <c r="AD14" i="1"/>
  <c r="AD65" i="1"/>
  <c r="AE14" i="1"/>
  <c r="AE65" i="1"/>
  <c r="T65" i="1"/>
  <c r="AH14" i="1"/>
  <c r="AH65" i="1"/>
  <c r="AI14" i="1"/>
  <c r="AI65" i="1"/>
  <c r="AJ14" i="1"/>
  <c r="AJ65" i="1"/>
  <c r="AK14" i="1"/>
  <c r="AK65" i="1"/>
  <c r="AL14" i="1"/>
  <c r="AL65" i="1"/>
  <c r="AM14" i="1"/>
  <c r="AM65" i="1"/>
  <c r="AN14" i="1"/>
  <c r="AN65" i="1"/>
  <c r="AO14" i="1"/>
  <c r="AO65" i="1"/>
  <c r="AP14" i="1"/>
  <c r="AP65" i="1"/>
  <c r="AQ14" i="1"/>
  <c r="AQ65" i="1"/>
  <c r="AR14" i="1"/>
  <c r="AR65" i="1"/>
  <c r="AG65" i="1"/>
  <c r="B65" i="1"/>
  <c r="H15" i="1"/>
  <c r="H66" i="1"/>
  <c r="I15" i="1"/>
  <c r="I66" i="1"/>
  <c r="J15" i="1"/>
  <c r="J66" i="1"/>
  <c r="K15" i="1"/>
  <c r="K66" i="1"/>
  <c r="L15" i="1"/>
  <c r="L66" i="1"/>
  <c r="M15" i="1"/>
  <c r="M66" i="1"/>
  <c r="N15" i="1"/>
  <c r="N66" i="1"/>
  <c r="O15" i="1"/>
  <c r="O66" i="1"/>
  <c r="P15" i="1"/>
  <c r="P66" i="1"/>
  <c r="Q15" i="1"/>
  <c r="Q66" i="1"/>
  <c r="R15" i="1"/>
  <c r="R66" i="1"/>
  <c r="G66" i="1"/>
  <c r="U15" i="1"/>
  <c r="U66" i="1"/>
  <c r="V15" i="1"/>
  <c r="V66" i="1"/>
  <c r="W15" i="1"/>
  <c r="W66" i="1"/>
  <c r="X15" i="1"/>
  <c r="X66" i="1"/>
  <c r="Y15" i="1"/>
  <c r="Y66" i="1"/>
  <c r="Z15" i="1"/>
  <c r="Z66" i="1"/>
  <c r="AA15" i="1"/>
  <c r="AA66" i="1"/>
  <c r="AB15" i="1"/>
  <c r="AB66" i="1"/>
  <c r="AC15" i="1"/>
  <c r="AC66" i="1"/>
  <c r="AD15" i="1"/>
  <c r="AD66" i="1"/>
  <c r="AE15" i="1"/>
  <c r="AE66" i="1"/>
  <c r="T66" i="1"/>
  <c r="AH15" i="1"/>
  <c r="AH66" i="1"/>
  <c r="AI15" i="1"/>
  <c r="AI66" i="1"/>
  <c r="AJ15" i="1"/>
  <c r="AJ66" i="1"/>
  <c r="AK15" i="1"/>
  <c r="AK66" i="1"/>
  <c r="AL15" i="1"/>
  <c r="AL66" i="1"/>
  <c r="AM15" i="1"/>
  <c r="AM66" i="1"/>
  <c r="AN15" i="1"/>
  <c r="AN66" i="1"/>
  <c r="AO15" i="1"/>
  <c r="AO66" i="1"/>
  <c r="AP15" i="1"/>
  <c r="AP66" i="1"/>
  <c r="AQ15" i="1"/>
  <c r="AQ66" i="1"/>
  <c r="AR15" i="1"/>
  <c r="AR66" i="1"/>
  <c r="AG66" i="1"/>
  <c r="B66" i="1"/>
  <c r="H16" i="1"/>
  <c r="H67" i="1"/>
  <c r="I16" i="1"/>
  <c r="I67" i="1"/>
  <c r="J16" i="1"/>
  <c r="J67" i="1"/>
  <c r="K16" i="1"/>
  <c r="K67" i="1"/>
  <c r="L16" i="1"/>
  <c r="L67" i="1"/>
  <c r="M16" i="1"/>
  <c r="M67" i="1"/>
  <c r="N16" i="1"/>
  <c r="N67" i="1"/>
  <c r="O16" i="1"/>
  <c r="O67" i="1"/>
  <c r="P16" i="1"/>
  <c r="P67" i="1"/>
  <c r="Q16" i="1"/>
  <c r="Q67" i="1"/>
  <c r="R16" i="1"/>
  <c r="R67" i="1"/>
  <c r="G67" i="1"/>
  <c r="U16" i="1"/>
  <c r="U67" i="1"/>
  <c r="V16" i="1"/>
  <c r="V67" i="1"/>
  <c r="W16" i="1"/>
  <c r="W67" i="1"/>
  <c r="X16" i="1"/>
  <c r="X67" i="1"/>
  <c r="Y16" i="1"/>
  <c r="Y67" i="1"/>
  <c r="Z16" i="1"/>
  <c r="Z67" i="1"/>
  <c r="AA16" i="1"/>
  <c r="AA67" i="1"/>
  <c r="AB16" i="1"/>
  <c r="AB67" i="1"/>
  <c r="AC16" i="1"/>
  <c r="AC67" i="1"/>
  <c r="AD16" i="1"/>
  <c r="AD67" i="1"/>
  <c r="AE16" i="1"/>
  <c r="AE67" i="1"/>
  <c r="T67" i="1"/>
  <c r="AH16" i="1"/>
  <c r="AH67" i="1"/>
  <c r="AI16" i="1"/>
  <c r="AI67" i="1"/>
  <c r="AJ16" i="1"/>
  <c r="AJ67" i="1"/>
  <c r="AK16" i="1"/>
  <c r="AK67" i="1"/>
  <c r="AL16" i="1"/>
  <c r="AL67" i="1"/>
  <c r="AM16" i="1"/>
  <c r="AM67" i="1"/>
  <c r="AN16" i="1"/>
  <c r="AN67" i="1"/>
  <c r="AO16" i="1"/>
  <c r="AO67" i="1"/>
  <c r="AP16" i="1"/>
  <c r="AP67" i="1"/>
  <c r="AQ16" i="1"/>
  <c r="AQ67" i="1"/>
  <c r="AR16" i="1"/>
  <c r="AR67" i="1"/>
  <c r="AG67" i="1"/>
  <c r="B67" i="1"/>
  <c r="H17" i="1"/>
  <c r="H68" i="1"/>
  <c r="I17" i="1"/>
  <c r="I68" i="1"/>
  <c r="J17" i="1"/>
  <c r="J68" i="1"/>
  <c r="K17" i="1"/>
  <c r="K68" i="1"/>
  <c r="L17" i="1"/>
  <c r="L68" i="1"/>
  <c r="M17" i="1"/>
  <c r="M68" i="1"/>
  <c r="N17" i="1"/>
  <c r="N68" i="1"/>
  <c r="O17" i="1"/>
  <c r="O68" i="1"/>
  <c r="P17" i="1"/>
  <c r="P68" i="1"/>
  <c r="Q17" i="1"/>
  <c r="Q68" i="1"/>
  <c r="R17" i="1"/>
  <c r="R68" i="1"/>
  <c r="G68" i="1"/>
  <c r="U17" i="1"/>
  <c r="U68" i="1"/>
  <c r="V17" i="1"/>
  <c r="V68" i="1"/>
  <c r="W17" i="1"/>
  <c r="W68" i="1"/>
  <c r="X17" i="1"/>
  <c r="X68" i="1"/>
  <c r="Y17" i="1"/>
  <c r="Y68" i="1"/>
  <c r="Z17" i="1"/>
  <c r="Z68" i="1"/>
  <c r="AA17" i="1"/>
  <c r="AA68" i="1"/>
  <c r="AB17" i="1"/>
  <c r="AB68" i="1"/>
  <c r="AC17" i="1"/>
  <c r="AC68" i="1"/>
  <c r="AD17" i="1"/>
  <c r="AD68" i="1"/>
  <c r="AE17" i="1"/>
  <c r="AE68" i="1"/>
  <c r="T68" i="1"/>
  <c r="AH17" i="1"/>
  <c r="AH68" i="1"/>
  <c r="AI17" i="1"/>
  <c r="AI68" i="1"/>
  <c r="AJ17" i="1"/>
  <c r="AJ68" i="1"/>
  <c r="AK17" i="1"/>
  <c r="AK68" i="1"/>
  <c r="AL17" i="1"/>
  <c r="AL68" i="1"/>
  <c r="AM17" i="1"/>
  <c r="AM68" i="1"/>
  <c r="AN17" i="1"/>
  <c r="AN68" i="1"/>
  <c r="AO17" i="1"/>
  <c r="AO68" i="1"/>
  <c r="AP17" i="1"/>
  <c r="AP68" i="1"/>
  <c r="AQ17" i="1"/>
  <c r="AQ68" i="1"/>
  <c r="AR17" i="1"/>
  <c r="AR68" i="1"/>
  <c r="AG68" i="1"/>
  <c r="B68" i="1"/>
  <c r="H18" i="1"/>
  <c r="H69" i="1"/>
  <c r="I18" i="1"/>
  <c r="I69" i="1"/>
  <c r="J18" i="1"/>
  <c r="J69" i="1"/>
  <c r="K18" i="1"/>
  <c r="K69" i="1"/>
  <c r="L18" i="1"/>
  <c r="L69" i="1"/>
  <c r="M18" i="1"/>
  <c r="M69" i="1"/>
  <c r="N18" i="1"/>
  <c r="N69" i="1"/>
  <c r="O18" i="1"/>
  <c r="O69" i="1"/>
  <c r="P18" i="1"/>
  <c r="P69" i="1"/>
  <c r="Q18" i="1"/>
  <c r="Q69" i="1"/>
  <c r="R18" i="1"/>
  <c r="R69" i="1"/>
  <c r="G69" i="1"/>
  <c r="U18" i="1"/>
  <c r="U69" i="1"/>
  <c r="V18" i="1"/>
  <c r="V69" i="1"/>
  <c r="W18" i="1"/>
  <c r="W69" i="1"/>
  <c r="X18" i="1"/>
  <c r="X69" i="1"/>
  <c r="Y18" i="1"/>
  <c r="Y69" i="1"/>
  <c r="Z18" i="1"/>
  <c r="Z69" i="1"/>
  <c r="AA18" i="1"/>
  <c r="AA69" i="1"/>
  <c r="AB18" i="1"/>
  <c r="AB69" i="1"/>
  <c r="AC18" i="1"/>
  <c r="AC69" i="1"/>
  <c r="AD18" i="1"/>
  <c r="AD69" i="1"/>
  <c r="AE18" i="1"/>
  <c r="AE69" i="1"/>
  <c r="T69" i="1"/>
  <c r="AH18" i="1"/>
  <c r="AH69" i="1"/>
  <c r="AI18" i="1"/>
  <c r="AI69" i="1"/>
  <c r="AJ18" i="1"/>
  <c r="AJ69" i="1"/>
  <c r="AK18" i="1"/>
  <c r="AK69" i="1"/>
  <c r="AL18" i="1"/>
  <c r="AL69" i="1"/>
  <c r="AM18" i="1"/>
  <c r="AM69" i="1"/>
  <c r="AN18" i="1"/>
  <c r="AN69" i="1"/>
  <c r="AO18" i="1"/>
  <c r="AO69" i="1"/>
  <c r="AP18" i="1"/>
  <c r="AP69" i="1"/>
  <c r="AQ18" i="1"/>
  <c r="AQ69" i="1"/>
  <c r="AR18" i="1"/>
  <c r="AR69" i="1"/>
  <c r="AG69" i="1"/>
  <c r="B69" i="1"/>
  <c r="H19" i="1"/>
  <c r="H70" i="1"/>
  <c r="I19" i="1"/>
  <c r="I70" i="1"/>
  <c r="J19" i="1"/>
  <c r="J70" i="1"/>
  <c r="K19" i="1"/>
  <c r="K70" i="1"/>
  <c r="L19" i="1"/>
  <c r="L70" i="1"/>
  <c r="M19" i="1"/>
  <c r="M70" i="1"/>
  <c r="N19" i="1"/>
  <c r="N70" i="1"/>
  <c r="O19" i="1"/>
  <c r="O70" i="1"/>
  <c r="P19" i="1"/>
  <c r="P70" i="1"/>
  <c r="Q19" i="1"/>
  <c r="Q70" i="1"/>
  <c r="R19" i="1"/>
  <c r="R70" i="1"/>
  <c r="G70" i="1"/>
  <c r="U19" i="1"/>
  <c r="U70" i="1"/>
  <c r="V19" i="1"/>
  <c r="V70" i="1"/>
  <c r="W19" i="1"/>
  <c r="W70" i="1"/>
  <c r="X19" i="1"/>
  <c r="X70" i="1"/>
  <c r="Y19" i="1"/>
  <c r="Y70" i="1"/>
  <c r="Z19" i="1"/>
  <c r="Z70" i="1"/>
  <c r="AA19" i="1"/>
  <c r="AA70" i="1"/>
  <c r="AB19" i="1"/>
  <c r="AB70" i="1"/>
  <c r="AC19" i="1"/>
  <c r="AC70" i="1"/>
  <c r="AD19" i="1"/>
  <c r="AD70" i="1"/>
  <c r="AE19" i="1"/>
  <c r="AE70" i="1"/>
  <c r="T70" i="1"/>
  <c r="AH19" i="1"/>
  <c r="AH70" i="1"/>
  <c r="AI19" i="1"/>
  <c r="AI70" i="1"/>
  <c r="AJ19" i="1"/>
  <c r="AJ70" i="1"/>
  <c r="AK19" i="1"/>
  <c r="AK70" i="1"/>
  <c r="AL19" i="1"/>
  <c r="AL70" i="1"/>
  <c r="AM19" i="1"/>
  <c r="AM70" i="1"/>
  <c r="AN19" i="1"/>
  <c r="AN70" i="1"/>
  <c r="AO19" i="1"/>
  <c r="AO70" i="1"/>
  <c r="AP19" i="1"/>
  <c r="AP70" i="1"/>
  <c r="AQ19" i="1"/>
  <c r="AQ70" i="1"/>
  <c r="AR19" i="1"/>
  <c r="AR70" i="1"/>
  <c r="AG70" i="1"/>
  <c r="B70" i="1"/>
  <c r="H20" i="1"/>
  <c r="H71" i="1"/>
  <c r="I20" i="1"/>
  <c r="I71" i="1"/>
  <c r="J20" i="1"/>
  <c r="J71" i="1"/>
  <c r="K20" i="1"/>
  <c r="K71" i="1"/>
  <c r="L20" i="1"/>
  <c r="L71" i="1"/>
  <c r="M20" i="1"/>
  <c r="M71" i="1"/>
  <c r="N20" i="1"/>
  <c r="N71" i="1"/>
  <c r="O20" i="1"/>
  <c r="O71" i="1"/>
  <c r="P20" i="1"/>
  <c r="P71" i="1"/>
  <c r="Q20" i="1"/>
  <c r="Q71" i="1"/>
  <c r="R20" i="1"/>
  <c r="R71" i="1"/>
  <c r="G71" i="1"/>
  <c r="U20" i="1"/>
  <c r="U71" i="1"/>
  <c r="V20" i="1"/>
  <c r="V71" i="1"/>
  <c r="W20" i="1"/>
  <c r="W71" i="1"/>
  <c r="X20" i="1"/>
  <c r="X71" i="1"/>
  <c r="Y20" i="1"/>
  <c r="Y71" i="1"/>
  <c r="Z20" i="1"/>
  <c r="Z71" i="1"/>
  <c r="AA20" i="1"/>
  <c r="AA71" i="1"/>
  <c r="AB20" i="1"/>
  <c r="AB71" i="1"/>
  <c r="AC20" i="1"/>
  <c r="AC71" i="1"/>
  <c r="AD20" i="1"/>
  <c r="AD71" i="1"/>
  <c r="AE20" i="1"/>
  <c r="AE71" i="1"/>
  <c r="T71" i="1"/>
  <c r="AH20" i="1"/>
  <c r="AH71" i="1"/>
  <c r="AI20" i="1"/>
  <c r="AI71" i="1"/>
  <c r="AJ20" i="1"/>
  <c r="AJ71" i="1"/>
  <c r="AK20" i="1"/>
  <c r="AK71" i="1"/>
  <c r="AL20" i="1"/>
  <c r="AL71" i="1"/>
  <c r="AM20" i="1"/>
  <c r="AM71" i="1"/>
  <c r="AN20" i="1"/>
  <c r="AN71" i="1"/>
  <c r="AO20" i="1"/>
  <c r="AO71" i="1"/>
  <c r="AP20" i="1"/>
  <c r="AP71" i="1"/>
  <c r="AQ20" i="1"/>
  <c r="AQ71" i="1"/>
  <c r="AR20" i="1"/>
  <c r="AR71" i="1"/>
  <c r="AG71" i="1"/>
  <c r="B71" i="1"/>
  <c r="H21" i="1"/>
  <c r="H72" i="1"/>
  <c r="I21" i="1"/>
  <c r="I72" i="1"/>
  <c r="J21" i="1"/>
  <c r="J72" i="1"/>
  <c r="K21" i="1"/>
  <c r="K72" i="1"/>
  <c r="L21" i="1"/>
  <c r="L72" i="1"/>
  <c r="M21" i="1"/>
  <c r="M72" i="1"/>
  <c r="N21" i="1"/>
  <c r="N72" i="1"/>
  <c r="O21" i="1"/>
  <c r="O72" i="1"/>
  <c r="P21" i="1"/>
  <c r="P72" i="1"/>
  <c r="Q21" i="1"/>
  <c r="Q72" i="1"/>
  <c r="R21" i="1"/>
  <c r="R72" i="1"/>
  <c r="G72" i="1"/>
  <c r="U21" i="1"/>
  <c r="U72" i="1"/>
  <c r="V21" i="1"/>
  <c r="V72" i="1"/>
  <c r="W21" i="1"/>
  <c r="W72" i="1"/>
  <c r="X21" i="1"/>
  <c r="X72" i="1"/>
  <c r="Y21" i="1"/>
  <c r="Y72" i="1"/>
  <c r="Z21" i="1"/>
  <c r="Z72" i="1"/>
  <c r="AA21" i="1"/>
  <c r="AA72" i="1"/>
  <c r="AB21" i="1"/>
  <c r="AB72" i="1"/>
  <c r="AC21" i="1"/>
  <c r="AC72" i="1"/>
  <c r="AD21" i="1"/>
  <c r="AD72" i="1"/>
  <c r="AE21" i="1"/>
  <c r="AE72" i="1"/>
  <c r="T72" i="1"/>
  <c r="AH21" i="1"/>
  <c r="AH72" i="1"/>
  <c r="AI21" i="1"/>
  <c r="AI72" i="1"/>
  <c r="AJ21" i="1"/>
  <c r="AJ72" i="1"/>
  <c r="AK21" i="1"/>
  <c r="AK72" i="1"/>
  <c r="AL21" i="1"/>
  <c r="AL72" i="1"/>
  <c r="AM21" i="1"/>
  <c r="AM72" i="1"/>
  <c r="AN21" i="1"/>
  <c r="AN72" i="1"/>
  <c r="AO21" i="1"/>
  <c r="AO72" i="1"/>
  <c r="AP21" i="1"/>
  <c r="AP72" i="1"/>
  <c r="AQ21" i="1"/>
  <c r="AQ72" i="1"/>
  <c r="AR21" i="1"/>
  <c r="AR72" i="1"/>
  <c r="AG72" i="1"/>
  <c r="B72" i="1"/>
  <c r="H22" i="1"/>
  <c r="H73" i="1"/>
  <c r="I22" i="1"/>
  <c r="I73" i="1"/>
  <c r="J22" i="1"/>
  <c r="J73" i="1"/>
  <c r="K22" i="1"/>
  <c r="K73" i="1"/>
  <c r="L22" i="1"/>
  <c r="L73" i="1"/>
  <c r="M22" i="1"/>
  <c r="M73" i="1"/>
  <c r="N22" i="1"/>
  <c r="N73" i="1"/>
  <c r="O22" i="1"/>
  <c r="O73" i="1"/>
  <c r="P22" i="1"/>
  <c r="P73" i="1"/>
  <c r="Q22" i="1"/>
  <c r="Q73" i="1"/>
  <c r="R22" i="1"/>
  <c r="R73" i="1"/>
  <c r="G73" i="1"/>
  <c r="U22" i="1"/>
  <c r="U73" i="1"/>
  <c r="V22" i="1"/>
  <c r="V73" i="1"/>
  <c r="W22" i="1"/>
  <c r="W73" i="1"/>
  <c r="X22" i="1"/>
  <c r="X73" i="1"/>
  <c r="Y22" i="1"/>
  <c r="Y73" i="1"/>
  <c r="Z22" i="1"/>
  <c r="Z73" i="1"/>
  <c r="AA22" i="1"/>
  <c r="AA73" i="1"/>
  <c r="AB22" i="1"/>
  <c r="AB73" i="1"/>
  <c r="AC22" i="1"/>
  <c r="AC73" i="1"/>
  <c r="AD22" i="1"/>
  <c r="AD73" i="1"/>
  <c r="AE22" i="1"/>
  <c r="AE73" i="1"/>
  <c r="T73" i="1"/>
  <c r="AH22" i="1"/>
  <c r="AH73" i="1"/>
  <c r="AI22" i="1"/>
  <c r="AI73" i="1"/>
  <c r="AJ22" i="1"/>
  <c r="AJ73" i="1"/>
  <c r="AK22" i="1"/>
  <c r="AK73" i="1"/>
  <c r="AL22" i="1"/>
  <c r="AL73" i="1"/>
  <c r="AM22" i="1"/>
  <c r="AM73" i="1"/>
  <c r="AN22" i="1"/>
  <c r="AN73" i="1"/>
  <c r="AO22" i="1"/>
  <c r="AO73" i="1"/>
  <c r="AP22" i="1"/>
  <c r="AP73" i="1"/>
  <c r="AQ22" i="1"/>
  <c r="AQ73" i="1"/>
  <c r="AR22" i="1"/>
  <c r="AR73" i="1"/>
  <c r="AG73" i="1"/>
  <c r="B73" i="1"/>
  <c r="H10" i="1"/>
  <c r="H61" i="1"/>
  <c r="I10" i="1"/>
  <c r="I61" i="1"/>
  <c r="J10" i="1"/>
  <c r="J61" i="1"/>
  <c r="K10" i="1"/>
  <c r="K61" i="1"/>
  <c r="L10" i="1"/>
  <c r="L61" i="1"/>
  <c r="M10" i="1"/>
  <c r="M61" i="1"/>
  <c r="N10" i="1"/>
  <c r="N61" i="1"/>
  <c r="O10" i="1"/>
  <c r="O61" i="1"/>
  <c r="P10" i="1"/>
  <c r="P61" i="1"/>
  <c r="Q10" i="1"/>
  <c r="Q61" i="1"/>
  <c r="R10" i="1"/>
  <c r="R61" i="1"/>
  <c r="G61" i="1"/>
  <c r="U10" i="1"/>
  <c r="U61" i="1"/>
  <c r="V10" i="1"/>
  <c r="V61" i="1"/>
  <c r="W10" i="1"/>
  <c r="W61" i="1"/>
  <c r="X10" i="1"/>
  <c r="X61" i="1"/>
  <c r="Y10" i="1"/>
  <c r="Y61" i="1"/>
  <c r="Z10" i="1"/>
  <c r="Z61" i="1"/>
  <c r="AA10" i="1"/>
  <c r="AA61" i="1"/>
  <c r="AB10" i="1"/>
  <c r="AB61" i="1"/>
  <c r="AC10" i="1"/>
  <c r="AC61" i="1"/>
  <c r="AD10" i="1"/>
  <c r="AD61" i="1"/>
  <c r="AE10" i="1"/>
  <c r="AE61" i="1"/>
  <c r="T61" i="1"/>
  <c r="AH10" i="1"/>
  <c r="AH61" i="1"/>
  <c r="AI10" i="1"/>
  <c r="AI61" i="1"/>
  <c r="AJ10" i="1"/>
  <c r="AJ61" i="1"/>
  <c r="AK10" i="1"/>
  <c r="AK61" i="1"/>
  <c r="AL10" i="1"/>
  <c r="AL61" i="1"/>
  <c r="AM10" i="1"/>
  <c r="AM61" i="1"/>
  <c r="AN10" i="1"/>
  <c r="AN61" i="1"/>
  <c r="AO10" i="1"/>
  <c r="AO61" i="1"/>
  <c r="AP10" i="1"/>
  <c r="AP61" i="1"/>
  <c r="AQ10" i="1"/>
  <c r="AQ61" i="1"/>
  <c r="AR10" i="1"/>
  <c r="AR61" i="1"/>
  <c r="AG61" i="1"/>
  <c r="B61" i="1"/>
  <c r="C82" i="1"/>
  <c r="D82" i="1"/>
  <c r="C81" i="1"/>
  <c r="D81" i="1"/>
  <c r="J50" i="1"/>
  <c r="H46" i="1"/>
  <c r="H44" i="1"/>
  <c r="AF23" i="1"/>
  <c r="B23" i="1"/>
  <c r="AG23" i="1"/>
  <c r="S23" i="1"/>
  <c r="T23" i="1"/>
  <c r="F23" i="1"/>
  <c r="G23" i="1"/>
  <c r="AF22" i="1"/>
  <c r="AG22" i="1"/>
  <c r="S22" i="1"/>
  <c r="T22" i="1"/>
  <c r="F22" i="1"/>
  <c r="G22" i="1"/>
  <c r="AF21" i="1"/>
  <c r="AG21" i="1"/>
  <c r="S21" i="1"/>
  <c r="T21" i="1"/>
  <c r="F21" i="1"/>
  <c r="G21" i="1"/>
  <c r="AF20" i="1"/>
  <c r="AG20" i="1"/>
  <c r="S20" i="1"/>
  <c r="T20" i="1"/>
  <c r="F20" i="1"/>
  <c r="G20" i="1"/>
  <c r="AF19" i="1"/>
  <c r="AG19" i="1"/>
  <c r="S19" i="1"/>
  <c r="T19" i="1"/>
  <c r="F19" i="1"/>
  <c r="G19" i="1"/>
  <c r="AF18" i="1"/>
  <c r="AG18" i="1"/>
  <c r="S18" i="1"/>
  <c r="T18" i="1"/>
  <c r="F18" i="1"/>
  <c r="G18" i="1"/>
  <c r="AF17" i="1"/>
  <c r="AG17" i="1"/>
  <c r="S17" i="1"/>
  <c r="T17" i="1"/>
  <c r="F17" i="1"/>
  <c r="G17" i="1"/>
  <c r="AF16" i="1"/>
  <c r="AG16" i="1"/>
  <c r="S16" i="1"/>
  <c r="T16" i="1"/>
  <c r="F16" i="1"/>
  <c r="G16" i="1"/>
  <c r="AF15" i="1"/>
  <c r="AG15" i="1"/>
  <c r="S15" i="1"/>
  <c r="T15" i="1"/>
  <c r="F15" i="1"/>
  <c r="G15" i="1"/>
  <c r="AF14" i="1"/>
  <c r="AG14" i="1"/>
  <c r="S14" i="1"/>
  <c r="T14" i="1"/>
  <c r="F14" i="1"/>
  <c r="G14" i="1"/>
  <c r="AF13" i="1"/>
  <c r="AG13" i="1"/>
  <c r="S13" i="1"/>
  <c r="T13" i="1"/>
  <c r="F13" i="1"/>
  <c r="G13" i="1"/>
  <c r="AF12" i="1"/>
  <c r="AG12" i="1"/>
  <c r="S12" i="1"/>
  <c r="T12" i="1"/>
  <c r="F12" i="1"/>
  <c r="G12" i="1"/>
  <c r="AF11" i="1"/>
  <c r="AG11" i="1"/>
  <c r="S11" i="1"/>
  <c r="T11" i="1"/>
  <c r="F11" i="1"/>
  <c r="G11" i="1"/>
  <c r="AF10" i="1"/>
  <c r="AG10" i="1"/>
  <c r="S10" i="1"/>
  <c r="T10" i="1"/>
  <c r="F10" i="1"/>
  <c r="G10" i="1"/>
  <c r="O82" i="1"/>
  <c r="P82" i="1"/>
  <c r="Q82" i="1"/>
  <c r="O83" i="1"/>
  <c r="P83" i="1"/>
  <c r="Q83" i="1"/>
  <c r="O84" i="1"/>
  <c r="P84" i="1"/>
  <c r="Q84" i="1"/>
  <c r="O85" i="1"/>
  <c r="P85" i="1"/>
  <c r="Q85" i="1"/>
  <c r="O86" i="1"/>
  <c r="P86" i="1"/>
  <c r="Q86" i="1"/>
  <c r="O87" i="1"/>
  <c r="P87" i="1"/>
  <c r="Q87" i="1"/>
  <c r="O88" i="1"/>
  <c r="P88" i="1"/>
  <c r="Q88" i="1"/>
  <c r="O89" i="1"/>
  <c r="P89" i="1"/>
  <c r="Q89" i="1"/>
  <c r="O90" i="1"/>
  <c r="P90" i="1"/>
  <c r="Q90" i="1"/>
  <c r="O91" i="1"/>
  <c r="P91" i="1"/>
  <c r="Q91" i="1"/>
  <c r="O92" i="1"/>
  <c r="P92" i="1"/>
  <c r="Q92" i="1"/>
  <c r="O93" i="1"/>
  <c r="P93" i="1"/>
  <c r="Q93" i="1"/>
  <c r="Q81" i="1"/>
  <c r="P81" i="1"/>
  <c r="O81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Q94" i="1"/>
  <c r="P94" i="1"/>
  <c r="O94" i="1"/>
  <c r="B44" i="1"/>
  <c r="C83" i="1"/>
  <c r="C84" i="1"/>
  <c r="C85" i="1"/>
  <c r="C86" i="1"/>
  <c r="C87" i="1"/>
  <c r="C88" i="1"/>
  <c r="C89" i="1"/>
  <c r="C90" i="1"/>
  <c r="C91" i="1"/>
  <c r="C92" i="1"/>
  <c r="C93" i="1"/>
  <c r="I81" i="1"/>
  <c r="J81" i="1"/>
  <c r="K81" i="1"/>
  <c r="L81" i="1"/>
  <c r="I82" i="1"/>
  <c r="J82" i="1"/>
  <c r="K82" i="1"/>
  <c r="L82" i="1"/>
  <c r="I83" i="1"/>
  <c r="J83" i="1"/>
  <c r="K83" i="1"/>
  <c r="L83" i="1"/>
  <c r="I84" i="1"/>
  <c r="J84" i="1"/>
  <c r="K84" i="1"/>
  <c r="L84" i="1"/>
  <c r="I85" i="1"/>
  <c r="J85" i="1"/>
  <c r="K85" i="1"/>
  <c r="L85" i="1"/>
  <c r="I86" i="1"/>
  <c r="J86" i="1"/>
  <c r="K86" i="1"/>
  <c r="L86" i="1"/>
  <c r="I87" i="1"/>
  <c r="J87" i="1"/>
  <c r="K87" i="1"/>
  <c r="L87" i="1"/>
  <c r="I88" i="1"/>
  <c r="J88" i="1"/>
  <c r="K88" i="1"/>
  <c r="L88" i="1"/>
  <c r="I89" i="1"/>
  <c r="J89" i="1"/>
  <c r="K89" i="1"/>
  <c r="L89" i="1"/>
  <c r="I90" i="1"/>
  <c r="J90" i="1"/>
  <c r="K90" i="1"/>
  <c r="L90" i="1"/>
  <c r="I91" i="1"/>
  <c r="J91" i="1"/>
  <c r="K91" i="1"/>
  <c r="L91" i="1"/>
  <c r="I92" i="1"/>
  <c r="J92" i="1"/>
  <c r="K92" i="1"/>
  <c r="L92" i="1"/>
  <c r="I93" i="1"/>
  <c r="J93" i="1"/>
  <c r="K93" i="1"/>
  <c r="L93" i="1"/>
  <c r="L94" i="1"/>
  <c r="AH74" i="1"/>
  <c r="AI74" i="1"/>
  <c r="AJ74" i="1"/>
  <c r="AK74" i="1"/>
  <c r="AL74" i="1"/>
  <c r="AM74" i="1"/>
  <c r="AN74" i="1"/>
  <c r="AO74" i="1"/>
  <c r="AP74" i="1"/>
  <c r="AQ74" i="1"/>
  <c r="AR74" i="1"/>
  <c r="AG74" i="1"/>
  <c r="U74" i="1"/>
  <c r="V74" i="1"/>
  <c r="W74" i="1"/>
  <c r="X74" i="1"/>
  <c r="Y74" i="1"/>
  <c r="Z74" i="1"/>
  <c r="AA74" i="1"/>
  <c r="AB74" i="1"/>
  <c r="AC74" i="1"/>
  <c r="AD74" i="1"/>
  <c r="AE74" i="1"/>
  <c r="T74" i="1"/>
  <c r="H74" i="1"/>
  <c r="I74" i="1"/>
  <c r="J74" i="1"/>
  <c r="K74" i="1"/>
  <c r="L74" i="1"/>
  <c r="M74" i="1"/>
  <c r="N74" i="1"/>
  <c r="O74" i="1"/>
  <c r="P74" i="1"/>
  <c r="Q74" i="1"/>
  <c r="R74" i="1"/>
  <c r="G74" i="1"/>
  <c r="H45" i="1"/>
  <c r="G45" i="1"/>
  <c r="H47" i="1"/>
  <c r="H48" i="1"/>
  <c r="H49" i="1"/>
  <c r="H57" i="1"/>
  <c r="G57" i="1"/>
  <c r="G56" i="1"/>
  <c r="G55" i="1"/>
  <c r="G54" i="1"/>
  <c r="G53" i="1"/>
  <c r="G52" i="1"/>
  <c r="G51" i="1"/>
  <c r="G50" i="1"/>
  <c r="G49" i="1"/>
  <c r="G48" i="1"/>
  <c r="G47" i="1"/>
  <c r="G46" i="1"/>
  <c r="G44" i="1"/>
  <c r="AG48" i="1"/>
  <c r="AG57" i="1"/>
  <c r="AG56" i="1"/>
  <c r="AG55" i="1"/>
  <c r="AG54" i="1"/>
  <c r="AG53" i="1"/>
  <c r="AG52" i="1"/>
  <c r="AG51" i="1"/>
  <c r="AG50" i="1"/>
  <c r="AG49" i="1"/>
  <c r="AG47" i="1"/>
  <c r="AG46" i="1"/>
  <c r="AG45" i="1"/>
  <c r="AG44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B74" i="1"/>
  <c r="AR57" i="1"/>
  <c r="AQ57" i="1"/>
  <c r="AP57" i="1"/>
  <c r="AO57" i="1"/>
  <c r="AN57" i="1"/>
  <c r="AM57" i="1"/>
  <c r="AL57" i="1"/>
  <c r="AK57" i="1"/>
  <c r="AJ57" i="1"/>
  <c r="AI57" i="1"/>
  <c r="AH57" i="1"/>
  <c r="AE57" i="1"/>
  <c r="AD57" i="1"/>
  <c r="AC57" i="1"/>
  <c r="AB57" i="1"/>
  <c r="AA57" i="1"/>
  <c r="Z57" i="1"/>
  <c r="Y57" i="1"/>
  <c r="X57" i="1"/>
  <c r="W57" i="1"/>
  <c r="V57" i="1"/>
  <c r="U57" i="1"/>
  <c r="R57" i="1"/>
  <c r="Q57" i="1"/>
  <c r="P57" i="1"/>
  <c r="O57" i="1"/>
  <c r="N57" i="1"/>
  <c r="M57" i="1"/>
  <c r="L57" i="1"/>
  <c r="K57" i="1"/>
  <c r="J57" i="1"/>
  <c r="I57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J94" i="1"/>
  <c r="I94" i="1"/>
  <c r="K94" i="1"/>
  <c r="C94" i="1"/>
  <c r="B94" i="1"/>
  <c r="F94" i="1"/>
  <c r="D83" i="1"/>
  <c r="D84" i="1"/>
  <c r="D85" i="1"/>
  <c r="D86" i="1"/>
  <c r="D87" i="1"/>
  <c r="D88" i="1"/>
  <c r="D89" i="1"/>
  <c r="D90" i="1"/>
  <c r="D91" i="1"/>
  <c r="D92" i="1"/>
  <c r="D93" i="1"/>
  <c r="D94" i="1"/>
  <c r="E94" i="1"/>
  <c r="F82" i="1"/>
  <c r="F83" i="1"/>
  <c r="F84" i="1"/>
  <c r="F85" i="1"/>
  <c r="F86" i="1"/>
  <c r="F87" i="1"/>
  <c r="F88" i="1"/>
  <c r="F89" i="1"/>
  <c r="F90" i="1"/>
  <c r="F91" i="1"/>
  <c r="F92" i="1"/>
  <c r="F93" i="1"/>
  <c r="F81" i="1"/>
  <c r="I48" i="1"/>
  <c r="J48" i="1"/>
  <c r="K48" i="1"/>
  <c r="L48" i="1"/>
  <c r="M48" i="1"/>
  <c r="N48" i="1"/>
  <c r="O48" i="1"/>
  <c r="P48" i="1"/>
  <c r="Q48" i="1"/>
  <c r="R48" i="1"/>
  <c r="E85" i="1"/>
  <c r="I47" i="1"/>
  <c r="J47" i="1"/>
  <c r="K47" i="1"/>
  <c r="L47" i="1"/>
  <c r="M47" i="1"/>
  <c r="N47" i="1"/>
  <c r="O47" i="1"/>
  <c r="P47" i="1"/>
  <c r="Q47" i="1"/>
  <c r="R47" i="1"/>
  <c r="E84" i="1"/>
  <c r="I46" i="1"/>
  <c r="J46" i="1"/>
  <c r="K46" i="1"/>
  <c r="L46" i="1"/>
  <c r="M46" i="1"/>
  <c r="N46" i="1"/>
  <c r="O46" i="1"/>
  <c r="P46" i="1"/>
  <c r="Q46" i="1"/>
  <c r="R46" i="1"/>
  <c r="E83" i="1"/>
  <c r="I45" i="1"/>
  <c r="J45" i="1"/>
  <c r="K45" i="1"/>
  <c r="L45" i="1"/>
  <c r="M45" i="1"/>
  <c r="N45" i="1"/>
  <c r="O45" i="1"/>
  <c r="P45" i="1"/>
  <c r="Q45" i="1"/>
  <c r="R45" i="1"/>
  <c r="E82" i="1"/>
  <c r="I49" i="1"/>
  <c r="J49" i="1"/>
  <c r="K49" i="1"/>
  <c r="L49" i="1"/>
  <c r="M49" i="1"/>
  <c r="N49" i="1"/>
  <c r="O49" i="1"/>
  <c r="Q49" i="1"/>
  <c r="R49" i="1"/>
  <c r="P49" i="1"/>
  <c r="E86" i="1"/>
  <c r="E87" i="1"/>
  <c r="E88" i="1"/>
  <c r="E89" i="1"/>
  <c r="E90" i="1"/>
  <c r="E91" i="1"/>
  <c r="E92" i="1"/>
  <c r="E93" i="1"/>
  <c r="E81" i="1"/>
  <c r="AE44" i="1"/>
  <c r="AD44" i="1"/>
  <c r="AC44" i="1"/>
  <c r="AB44" i="1"/>
  <c r="AA44" i="1"/>
  <c r="Z44" i="1"/>
  <c r="X44" i="1"/>
  <c r="W44" i="1"/>
  <c r="V44" i="1"/>
  <c r="AR56" i="1"/>
  <c r="AQ56" i="1"/>
  <c r="AP56" i="1"/>
  <c r="AO56" i="1"/>
  <c r="AN56" i="1"/>
  <c r="AM56" i="1"/>
  <c r="AL56" i="1"/>
  <c r="AK56" i="1"/>
  <c r="AJ56" i="1"/>
  <c r="AI56" i="1"/>
  <c r="AH56" i="1"/>
  <c r="AR55" i="1"/>
  <c r="AQ55" i="1"/>
  <c r="AP55" i="1"/>
  <c r="AO55" i="1"/>
  <c r="AN55" i="1"/>
  <c r="AM55" i="1"/>
  <c r="AL55" i="1"/>
  <c r="AK55" i="1"/>
  <c r="AJ55" i="1"/>
  <c r="AI55" i="1"/>
  <c r="AH55" i="1"/>
  <c r="AR54" i="1"/>
  <c r="AQ54" i="1"/>
  <c r="AP54" i="1"/>
  <c r="AO54" i="1"/>
  <c r="AN54" i="1"/>
  <c r="AM54" i="1"/>
  <c r="AL54" i="1"/>
  <c r="AK54" i="1"/>
  <c r="AJ54" i="1"/>
  <c r="AI54" i="1"/>
  <c r="AH54" i="1"/>
  <c r="AR53" i="1"/>
  <c r="AQ53" i="1"/>
  <c r="AP53" i="1"/>
  <c r="AO53" i="1"/>
  <c r="AN53" i="1"/>
  <c r="AM53" i="1"/>
  <c r="AL53" i="1"/>
  <c r="AK53" i="1"/>
  <c r="AJ53" i="1"/>
  <c r="AI53" i="1"/>
  <c r="AH53" i="1"/>
  <c r="AR52" i="1"/>
  <c r="AQ52" i="1"/>
  <c r="AP52" i="1"/>
  <c r="AO52" i="1"/>
  <c r="AN52" i="1"/>
  <c r="AM52" i="1"/>
  <c r="AL52" i="1"/>
  <c r="AK52" i="1"/>
  <c r="AJ52" i="1"/>
  <c r="AI52" i="1"/>
  <c r="AH52" i="1"/>
  <c r="AR51" i="1"/>
  <c r="AQ51" i="1"/>
  <c r="AP51" i="1"/>
  <c r="AO51" i="1"/>
  <c r="AN51" i="1"/>
  <c r="AM51" i="1"/>
  <c r="AL51" i="1"/>
  <c r="AK51" i="1"/>
  <c r="AJ51" i="1"/>
  <c r="AI51" i="1"/>
  <c r="AH51" i="1"/>
  <c r="AR50" i="1"/>
  <c r="AQ50" i="1"/>
  <c r="AP50" i="1"/>
  <c r="AO50" i="1"/>
  <c r="AN50" i="1"/>
  <c r="AM50" i="1"/>
  <c r="AL50" i="1"/>
  <c r="AK50" i="1"/>
  <c r="AJ50" i="1"/>
  <c r="AI50" i="1"/>
  <c r="AH50" i="1"/>
  <c r="AR49" i="1"/>
  <c r="AQ49" i="1"/>
  <c r="AP49" i="1"/>
  <c r="AO49" i="1"/>
  <c r="AN49" i="1"/>
  <c r="AM49" i="1"/>
  <c r="AL49" i="1"/>
  <c r="AK49" i="1"/>
  <c r="AJ49" i="1"/>
  <c r="AI49" i="1"/>
  <c r="AH49" i="1"/>
  <c r="AR48" i="1"/>
  <c r="AQ48" i="1"/>
  <c r="AP48" i="1"/>
  <c r="AO48" i="1"/>
  <c r="AN48" i="1"/>
  <c r="AM48" i="1"/>
  <c r="AL48" i="1"/>
  <c r="AK48" i="1"/>
  <c r="AJ48" i="1"/>
  <c r="AI48" i="1"/>
  <c r="AH48" i="1"/>
  <c r="AR47" i="1"/>
  <c r="AQ47" i="1"/>
  <c r="AP47" i="1"/>
  <c r="AO47" i="1"/>
  <c r="AN47" i="1"/>
  <c r="AM47" i="1"/>
  <c r="AL47" i="1"/>
  <c r="AK47" i="1"/>
  <c r="AJ47" i="1"/>
  <c r="AI47" i="1"/>
  <c r="AH47" i="1"/>
  <c r="AR46" i="1"/>
  <c r="AQ46" i="1"/>
  <c r="AP46" i="1"/>
  <c r="AO46" i="1"/>
  <c r="AN46" i="1"/>
  <c r="AM46" i="1"/>
  <c r="AL46" i="1"/>
  <c r="AK46" i="1"/>
  <c r="AJ46" i="1"/>
  <c r="AI46" i="1"/>
  <c r="AH46" i="1"/>
  <c r="AR45" i="1"/>
  <c r="AQ45" i="1"/>
  <c r="AP45" i="1"/>
  <c r="AO45" i="1"/>
  <c r="AN45" i="1"/>
  <c r="AM45" i="1"/>
  <c r="AL45" i="1"/>
  <c r="AK45" i="1"/>
  <c r="AJ45" i="1"/>
  <c r="AI45" i="1"/>
  <c r="AH45" i="1"/>
  <c r="AR44" i="1"/>
  <c r="AQ44" i="1"/>
  <c r="AP44" i="1"/>
  <c r="AO44" i="1"/>
  <c r="AN44" i="1"/>
  <c r="AM44" i="1"/>
  <c r="AL44" i="1"/>
  <c r="AK44" i="1"/>
  <c r="AJ44" i="1"/>
  <c r="AI44" i="1"/>
  <c r="AH44" i="1"/>
  <c r="Y44" i="1"/>
  <c r="AE56" i="1"/>
  <c r="AD56" i="1"/>
  <c r="AC56" i="1"/>
  <c r="AB56" i="1"/>
  <c r="AA56" i="1"/>
  <c r="Z56" i="1"/>
  <c r="Y56" i="1"/>
  <c r="X56" i="1"/>
  <c r="W56" i="1"/>
  <c r="V56" i="1"/>
  <c r="U56" i="1"/>
  <c r="AE55" i="1"/>
  <c r="AD55" i="1"/>
  <c r="AC55" i="1"/>
  <c r="AB55" i="1"/>
  <c r="AA55" i="1"/>
  <c r="Z55" i="1"/>
  <c r="Y55" i="1"/>
  <c r="X55" i="1"/>
  <c r="W55" i="1"/>
  <c r="V55" i="1"/>
  <c r="U55" i="1"/>
  <c r="AE54" i="1"/>
  <c r="AD54" i="1"/>
  <c r="AC54" i="1"/>
  <c r="AB54" i="1"/>
  <c r="AA54" i="1"/>
  <c r="Z54" i="1"/>
  <c r="Y54" i="1"/>
  <c r="X54" i="1"/>
  <c r="W54" i="1"/>
  <c r="V54" i="1"/>
  <c r="U54" i="1"/>
  <c r="AE53" i="1"/>
  <c r="AD53" i="1"/>
  <c r="AC53" i="1"/>
  <c r="AB53" i="1"/>
  <c r="AA53" i="1"/>
  <c r="Z53" i="1"/>
  <c r="Y53" i="1"/>
  <c r="X53" i="1"/>
  <c r="W53" i="1"/>
  <c r="V53" i="1"/>
  <c r="U53" i="1"/>
  <c r="AE52" i="1"/>
  <c r="AD52" i="1"/>
  <c r="AC52" i="1"/>
  <c r="AB52" i="1"/>
  <c r="AA52" i="1"/>
  <c r="Z52" i="1"/>
  <c r="Y52" i="1"/>
  <c r="X52" i="1"/>
  <c r="W52" i="1"/>
  <c r="V52" i="1"/>
  <c r="U52" i="1"/>
  <c r="AE51" i="1"/>
  <c r="AD51" i="1"/>
  <c r="AC51" i="1"/>
  <c r="AB51" i="1"/>
  <c r="AA51" i="1"/>
  <c r="Z51" i="1"/>
  <c r="Y51" i="1"/>
  <c r="X51" i="1"/>
  <c r="W51" i="1"/>
  <c r="V51" i="1"/>
  <c r="U51" i="1"/>
  <c r="AE50" i="1"/>
  <c r="AD50" i="1"/>
  <c r="AC50" i="1"/>
  <c r="AB50" i="1"/>
  <c r="AA50" i="1"/>
  <c r="Z50" i="1"/>
  <c r="Y50" i="1"/>
  <c r="X50" i="1"/>
  <c r="W50" i="1"/>
  <c r="V50" i="1"/>
  <c r="U50" i="1"/>
  <c r="AE49" i="1"/>
  <c r="AD49" i="1"/>
  <c r="AC49" i="1"/>
  <c r="AB49" i="1"/>
  <c r="AA49" i="1"/>
  <c r="Z49" i="1"/>
  <c r="Y49" i="1"/>
  <c r="X49" i="1"/>
  <c r="W49" i="1"/>
  <c r="V49" i="1"/>
  <c r="U49" i="1"/>
  <c r="AE48" i="1"/>
  <c r="AD48" i="1"/>
  <c r="AC48" i="1"/>
  <c r="AB48" i="1"/>
  <c r="AA48" i="1"/>
  <c r="Z48" i="1"/>
  <c r="Y48" i="1"/>
  <c r="X48" i="1"/>
  <c r="W48" i="1"/>
  <c r="V48" i="1"/>
  <c r="U48" i="1"/>
  <c r="AE47" i="1"/>
  <c r="AD47" i="1"/>
  <c r="AC47" i="1"/>
  <c r="AB47" i="1"/>
  <c r="AA47" i="1"/>
  <c r="Z47" i="1"/>
  <c r="Y47" i="1"/>
  <c r="X47" i="1"/>
  <c r="W47" i="1"/>
  <c r="V47" i="1"/>
  <c r="U47" i="1"/>
  <c r="AE46" i="1"/>
  <c r="AD46" i="1"/>
  <c r="AC46" i="1"/>
  <c r="AB46" i="1"/>
  <c r="AA46" i="1"/>
  <c r="Z46" i="1"/>
  <c r="Y46" i="1"/>
  <c r="X46" i="1"/>
  <c r="W46" i="1"/>
  <c r="V46" i="1"/>
  <c r="U46" i="1"/>
  <c r="AE45" i="1"/>
  <c r="AD45" i="1"/>
  <c r="AC45" i="1"/>
  <c r="AB45" i="1"/>
  <c r="AA45" i="1"/>
  <c r="Z45" i="1"/>
  <c r="Y45" i="1"/>
  <c r="X45" i="1"/>
  <c r="W45" i="1"/>
  <c r="V45" i="1"/>
  <c r="U45" i="1"/>
  <c r="U44" i="1"/>
  <c r="H50" i="1"/>
  <c r="I50" i="1"/>
  <c r="K50" i="1"/>
  <c r="L50" i="1"/>
  <c r="M50" i="1"/>
  <c r="N50" i="1"/>
  <c r="O50" i="1"/>
  <c r="P50" i="1"/>
  <c r="Q50" i="1"/>
  <c r="R50" i="1"/>
  <c r="H51" i="1"/>
  <c r="I51" i="1"/>
  <c r="J51" i="1"/>
  <c r="K51" i="1"/>
  <c r="L51" i="1"/>
  <c r="M51" i="1"/>
  <c r="N51" i="1"/>
  <c r="O51" i="1"/>
  <c r="P51" i="1"/>
  <c r="Q51" i="1"/>
  <c r="R51" i="1"/>
  <c r="H52" i="1"/>
  <c r="I52" i="1"/>
  <c r="J52" i="1"/>
  <c r="K52" i="1"/>
  <c r="L52" i="1"/>
  <c r="M52" i="1"/>
  <c r="N52" i="1"/>
  <c r="O52" i="1"/>
  <c r="P52" i="1"/>
  <c r="Q52" i="1"/>
  <c r="R52" i="1"/>
  <c r="H53" i="1"/>
  <c r="I53" i="1"/>
  <c r="J53" i="1"/>
  <c r="K53" i="1"/>
  <c r="L53" i="1"/>
  <c r="M53" i="1"/>
  <c r="N53" i="1"/>
  <c r="O53" i="1"/>
  <c r="P53" i="1"/>
  <c r="Q53" i="1"/>
  <c r="R53" i="1"/>
  <c r="H54" i="1"/>
  <c r="I54" i="1"/>
  <c r="J54" i="1"/>
  <c r="K54" i="1"/>
  <c r="L54" i="1"/>
  <c r="M54" i="1"/>
  <c r="N54" i="1"/>
  <c r="O54" i="1"/>
  <c r="P54" i="1"/>
  <c r="Q54" i="1"/>
  <c r="R54" i="1"/>
  <c r="H55" i="1"/>
  <c r="I55" i="1"/>
  <c r="J55" i="1"/>
  <c r="K55" i="1"/>
  <c r="L55" i="1"/>
  <c r="M55" i="1"/>
  <c r="N55" i="1"/>
  <c r="O55" i="1"/>
  <c r="P55" i="1"/>
  <c r="Q55" i="1"/>
  <c r="R55" i="1"/>
  <c r="H56" i="1"/>
  <c r="I56" i="1"/>
  <c r="J56" i="1"/>
  <c r="K56" i="1"/>
  <c r="L56" i="1"/>
  <c r="M56" i="1"/>
  <c r="N56" i="1"/>
  <c r="O56" i="1"/>
  <c r="P56" i="1"/>
  <c r="Q56" i="1"/>
  <c r="R56" i="1"/>
  <c r="I44" i="1"/>
  <c r="J44" i="1"/>
  <c r="K44" i="1"/>
  <c r="L44" i="1"/>
  <c r="M44" i="1"/>
  <c r="N44" i="1"/>
  <c r="O44" i="1"/>
  <c r="P44" i="1"/>
  <c r="Q44" i="1"/>
  <c r="R44" i="1"/>
  <c r="F32" i="1"/>
  <c r="S32" i="1"/>
  <c r="AF32" i="1"/>
  <c r="D32" i="1"/>
  <c r="AG39" i="1"/>
  <c r="AG38" i="1"/>
  <c r="AF37" i="1"/>
  <c r="AG37" i="1"/>
  <c r="AF36" i="1"/>
  <c r="AG36" i="1"/>
  <c r="AF35" i="1"/>
  <c r="AG35" i="1"/>
  <c r="AG34" i="1"/>
  <c r="AF33" i="1"/>
  <c r="AG33" i="1"/>
  <c r="AG32" i="1"/>
  <c r="AF31" i="1"/>
  <c r="AG31" i="1"/>
  <c r="AF30" i="1"/>
  <c r="AG30" i="1"/>
  <c r="AF29" i="1"/>
  <c r="AG29" i="1"/>
  <c r="AF28" i="1"/>
  <c r="AG28" i="1"/>
  <c r="AF27" i="1"/>
  <c r="AG27" i="1"/>
  <c r="AF26" i="1"/>
  <c r="AG26" i="1"/>
  <c r="T39" i="1"/>
  <c r="T38" i="1"/>
  <c r="T37" i="1"/>
  <c r="S36" i="1"/>
  <c r="T36" i="1"/>
  <c r="S35" i="1"/>
  <c r="T35" i="1"/>
  <c r="S34" i="1"/>
  <c r="T34" i="1"/>
  <c r="S33" i="1"/>
  <c r="T33" i="1"/>
  <c r="T32" i="1"/>
  <c r="S31" i="1"/>
  <c r="T31" i="1"/>
  <c r="S30" i="1"/>
  <c r="T30" i="1"/>
  <c r="S29" i="1"/>
  <c r="T29" i="1"/>
  <c r="S28" i="1"/>
  <c r="T28" i="1"/>
  <c r="S27" i="1"/>
  <c r="T27" i="1"/>
  <c r="S26" i="1"/>
  <c r="T26" i="1"/>
  <c r="G39" i="1"/>
  <c r="F38" i="1"/>
  <c r="G38" i="1"/>
  <c r="F37" i="1"/>
  <c r="G37" i="1"/>
  <c r="F36" i="1"/>
  <c r="G36" i="1"/>
  <c r="F35" i="1"/>
  <c r="G35" i="1"/>
  <c r="F34" i="1"/>
  <c r="G34" i="1"/>
  <c r="F33" i="1"/>
  <c r="G33" i="1"/>
  <c r="G32" i="1"/>
  <c r="F31" i="1"/>
  <c r="G31" i="1"/>
  <c r="F30" i="1"/>
  <c r="G30" i="1"/>
  <c r="F29" i="1"/>
  <c r="G29" i="1"/>
  <c r="F28" i="1"/>
  <c r="G28" i="1"/>
  <c r="F27" i="1"/>
  <c r="G27" i="1"/>
  <c r="F26" i="1"/>
  <c r="G26" i="1"/>
  <c r="B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D27" i="1"/>
  <c r="D28" i="1"/>
  <c r="D29" i="1"/>
  <c r="D30" i="1"/>
  <c r="D31" i="1"/>
  <c r="D33" i="1"/>
  <c r="AF34" i="1"/>
  <c r="D34" i="1"/>
  <c r="D35" i="1"/>
  <c r="D36" i="1"/>
  <c r="S37" i="1"/>
  <c r="D37" i="1"/>
  <c r="S38" i="1"/>
  <c r="AF38" i="1"/>
  <c r="D38" i="1"/>
  <c r="D26" i="1"/>
  <c r="S39" i="1"/>
  <c r="AF41" i="1"/>
  <c r="AF39" i="1"/>
  <c r="F39" i="1"/>
  <c r="AG7" i="1"/>
  <c r="T7" i="1"/>
  <c r="G7" i="1"/>
  <c r="A7" i="1"/>
  <c r="AF7" i="1"/>
  <c r="S7" i="1"/>
  <c r="F7" i="1"/>
</calcChain>
</file>

<file path=xl/sharedStrings.xml><?xml version="1.0" encoding="utf-8"?>
<sst xmlns="http://schemas.openxmlformats.org/spreadsheetml/2006/main" count="231" uniqueCount="81">
  <si>
    <t>07021301</t>
  </si>
  <si>
    <t>07021306</t>
  </si>
  <si>
    <t>07021304</t>
  </si>
  <si>
    <t>07021305</t>
  </si>
  <si>
    <t>07021308</t>
  </si>
  <si>
    <t>07101301</t>
  </si>
  <si>
    <t>02</t>
  </si>
  <si>
    <t>０３</t>
    <phoneticPr fontId="2" type="noConversion"/>
  </si>
  <si>
    <t>01</t>
  </si>
  <si>
    <t>05</t>
  </si>
  <si>
    <t xml:space="preserve">Cotton/Polyester </t>
  </si>
  <si>
    <t>04</t>
  </si>
  <si>
    <t>Deep Ocean</t>
  </si>
  <si>
    <t>Ecru Olive</t>
    <phoneticPr fontId="2" type="noConversion"/>
  </si>
  <si>
    <t>Col 72 Melange Space Dyed Dark Grey</t>
  </si>
  <si>
    <t>57 Melange Space Dyed Snorkel Blue [Blue] (Vr 2_FW21)</t>
  </si>
  <si>
    <t xml:space="preserve">Cool Vanilla </t>
  </si>
  <si>
    <t>Signature Black</t>
  </si>
  <si>
    <t>Summer Pear</t>
  </si>
  <si>
    <t xml:space="preserve">Lapis Blue  / Cool Vanilla </t>
  </si>
  <si>
    <t>Dark Heather Grey / Signature Black</t>
  </si>
  <si>
    <t>Signature Black / Dark Heather Blue</t>
  </si>
  <si>
    <t>05321303</t>
  </si>
  <si>
    <t>05321307</t>
  </si>
  <si>
    <t>05321306</t>
  </si>
  <si>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5321308</t>
    </r>
  </si>
  <si>
    <t>05101301</t>
  </si>
  <si>
    <t>13</t>
  </si>
  <si>
    <t>03</t>
  </si>
  <si>
    <t>06</t>
  </si>
  <si>
    <t>07</t>
  </si>
  <si>
    <t>Gossamar Pink</t>
  </si>
  <si>
    <t>Col 71 Melange Space Dyed Mid Grey</t>
  </si>
  <si>
    <t>Col 62 Melange Space Dyed Dusk purple</t>
  </si>
  <si>
    <t>MHG</t>
  </si>
  <si>
    <t>Lavendar Frost</t>
  </si>
  <si>
    <t>Dubarry</t>
  </si>
  <si>
    <t xml:space="preserve">Momoko / Cool Vanilla </t>
  </si>
  <si>
    <t>03021301</t>
  </si>
  <si>
    <t>03321303</t>
  </si>
  <si>
    <t>03021306</t>
  </si>
  <si>
    <t>03021304</t>
  </si>
  <si>
    <t>03321306</t>
  </si>
  <si>
    <t>03021308</t>
  </si>
  <si>
    <t>03101301</t>
  </si>
  <si>
    <t>Lapis Blue  / Cool Vanilla</t>
  </si>
  <si>
    <t>Dark Heather Blue</t>
  </si>
  <si>
    <t>01</t>
    <phoneticPr fontId="2" type="noConversion"/>
  </si>
  <si>
    <t>12-18/June</t>
    <phoneticPr fontId="2" type="noConversion"/>
  </si>
  <si>
    <t>19-25/June</t>
    <phoneticPr fontId="2" type="noConversion"/>
  </si>
  <si>
    <t>8-11/June</t>
    <phoneticPr fontId="2" type="noConversion"/>
  </si>
  <si>
    <t>26-01/Aug</t>
    <phoneticPr fontId="2" type="noConversion"/>
  </si>
  <si>
    <t>02-08/Aug</t>
    <phoneticPr fontId="2" type="noConversion"/>
  </si>
  <si>
    <t>09-15/Aug</t>
    <phoneticPr fontId="2" type="noConversion"/>
  </si>
  <si>
    <t>16-22/Aug</t>
    <phoneticPr fontId="2" type="noConversion"/>
  </si>
  <si>
    <t>23-29/Aug</t>
    <phoneticPr fontId="2" type="noConversion"/>
  </si>
  <si>
    <t>30-05/Sept</t>
    <phoneticPr fontId="2" type="noConversion"/>
  </si>
  <si>
    <t>06-12/Sept</t>
    <phoneticPr fontId="2" type="noConversion"/>
  </si>
  <si>
    <t>13-19/Sept</t>
    <phoneticPr fontId="2" type="noConversion"/>
  </si>
  <si>
    <t>20-26/Sept</t>
    <phoneticPr fontId="2" type="noConversion"/>
  </si>
  <si>
    <t>27-30/Sept</t>
    <phoneticPr fontId="2" type="noConversion"/>
  </si>
  <si>
    <t>GM</t>
    <phoneticPr fontId="2" type="noConversion"/>
  </si>
  <si>
    <t>GJ</t>
    <phoneticPr fontId="2" type="noConversion"/>
  </si>
  <si>
    <t>Qty</t>
    <phoneticPr fontId="2" type="noConversion"/>
  </si>
  <si>
    <t>Sales</t>
    <phoneticPr fontId="2" type="noConversion"/>
  </si>
  <si>
    <t>GP</t>
    <phoneticPr fontId="2" type="noConversion"/>
  </si>
  <si>
    <t>GP%</t>
    <phoneticPr fontId="2" type="noConversion"/>
  </si>
  <si>
    <t>ASP</t>
    <phoneticPr fontId="2" type="noConversion"/>
  </si>
  <si>
    <t>Sales</t>
    <phoneticPr fontId="2" type="noConversion"/>
  </si>
  <si>
    <t>Lapis blue</t>
    <phoneticPr fontId="2" type="noConversion"/>
  </si>
  <si>
    <t>Plan sale qty</t>
    <phoneticPr fontId="2" type="noConversion"/>
  </si>
  <si>
    <t>Plan Cost</t>
    <phoneticPr fontId="2" type="noConversion"/>
  </si>
  <si>
    <t>Plan Sales</t>
    <phoneticPr fontId="2" type="noConversion"/>
  </si>
  <si>
    <t>Total</t>
    <phoneticPr fontId="2" type="noConversion"/>
  </si>
  <si>
    <t>By Week(3G)</t>
    <phoneticPr fontId="2" type="noConversion"/>
  </si>
  <si>
    <t>All</t>
    <phoneticPr fontId="2" type="noConversion"/>
  </si>
  <si>
    <t>GW</t>
    <phoneticPr fontId="2" type="noConversion"/>
  </si>
  <si>
    <t>Ttl</t>
    <phoneticPr fontId="2" type="noConversion"/>
  </si>
  <si>
    <t>Qty</t>
    <phoneticPr fontId="2" type="noConversion"/>
  </si>
  <si>
    <t>Plan ASP</t>
    <phoneticPr fontId="2" type="noConversion"/>
  </si>
  <si>
    <t>8折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</si>
</sst>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4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rgb="FF0000FF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wrapText="1"/>
    </xf>
    <xf numFmtId="0" fontId="0" fillId="5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4" borderId="1" xfId="0" quotePrefix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5" borderId="1" xfId="0" quotePrefix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7" borderId="1" xfId="0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0" borderId="0" xfId="0" applyAlignment="1"/>
    <xf numFmtId="1" fontId="3" fillId="0" borderId="1" xfId="0" applyNumberFormat="1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76" fontId="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176" fontId="0" fillId="2" borderId="1" xfId="0" applyNumberFormat="1" applyFont="1" applyFill="1" applyBorder="1" applyAlignment="1">
      <alignment horizontal="center" vertical="center"/>
    </xf>
    <xf numFmtId="176" fontId="0" fillId="6" borderId="1" xfId="0" applyNumberFormat="1" applyFill="1" applyBorder="1" applyAlignment="1">
      <alignment horizontal="center"/>
    </xf>
    <xf numFmtId="176" fontId="0" fillId="3" borderId="1" xfId="0" applyNumberFormat="1" applyFill="1" applyBorder="1" applyAlignment="1">
      <alignment horizontal="center"/>
    </xf>
    <xf numFmtId="176" fontId="0" fillId="4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0" fontId="0" fillId="6" borderId="1" xfId="0" quotePrefix="1" applyFill="1" applyBorder="1" applyAlignment="1">
      <alignment horizontal="center"/>
    </xf>
    <xf numFmtId="1" fontId="0" fillId="0" borderId="0" xfId="0" applyNumberFormat="1" applyAlignment="1"/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/>
    </xf>
    <xf numFmtId="9" fontId="0" fillId="0" borderId="0" xfId="1" applyFont="1" applyAlignment="1"/>
    <xf numFmtId="1" fontId="0" fillId="0" borderId="0" xfId="0" applyNumberFormat="1" applyAlignment="1">
      <alignment horizontal="right"/>
    </xf>
    <xf numFmtId="9" fontId="0" fillId="0" borderId="0" xfId="1" applyFont="1" applyAlignment="1">
      <alignment horizontal="right"/>
    </xf>
    <xf numFmtId="1" fontId="0" fillId="0" borderId="0" xfId="0" applyNumberFormat="1" applyAlignment="1">
      <alignment wrapText="1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right" wrapText="1"/>
    </xf>
    <xf numFmtId="1" fontId="0" fillId="0" borderId="0" xfId="0" applyNumberFormat="1"/>
    <xf numFmtId="176" fontId="0" fillId="0" borderId="0" xfId="0" applyNumberFormat="1" applyAlignment="1">
      <alignment horizontal="center"/>
    </xf>
    <xf numFmtId="176" fontId="0" fillId="0" borderId="0" xfId="0" applyNumberFormat="1" applyAlignment="1">
      <alignment wrapText="1"/>
    </xf>
    <xf numFmtId="176" fontId="0" fillId="0" borderId="0" xfId="0" applyNumberFormat="1"/>
    <xf numFmtId="176" fontId="0" fillId="2" borderId="0" xfId="0" applyNumberFormat="1" applyFill="1" applyAlignment="1">
      <alignment horizontal="right"/>
    </xf>
    <xf numFmtId="176" fontId="0" fillId="2" borderId="0" xfId="0" applyNumberFormat="1" applyFill="1" applyAlignment="1">
      <alignment horizontal="right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9" fontId="0" fillId="2" borderId="0" xfId="1" applyFont="1" applyFill="1" applyAlignment="1"/>
    <xf numFmtId="58" fontId="0" fillId="2" borderId="0" xfId="0" applyNumberFormat="1" applyFill="1" applyBorder="1" applyAlignment="1">
      <alignment horizontal="center"/>
    </xf>
    <xf numFmtId="58" fontId="0" fillId="2" borderId="0" xfId="0" applyNumberFormat="1" applyFill="1" applyAlignment="1">
      <alignment horizontal="center" wrapText="1"/>
    </xf>
    <xf numFmtId="0" fontId="0" fillId="8" borderId="0" xfId="0" applyFill="1"/>
    <xf numFmtId="9" fontId="0" fillId="8" borderId="0" xfId="1" applyFont="1" applyFill="1" applyAlignment="1"/>
    <xf numFmtId="58" fontId="0" fillId="8" borderId="0" xfId="0" applyNumberFormat="1" applyFill="1" applyBorder="1" applyAlignment="1">
      <alignment horizontal="center"/>
    </xf>
    <xf numFmtId="0" fontId="0" fillId="8" borderId="0" xfId="0" applyFill="1" applyAlignment="1">
      <alignment horizontal="center"/>
    </xf>
    <xf numFmtId="58" fontId="0" fillId="8" borderId="0" xfId="0" applyNumberFormat="1" applyFill="1" applyAlignment="1">
      <alignment horizontal="center" wrapText="1"/>
    </xf>
    <xf numFmtId="0" fontId="0" fillId="8" borderId="0" xfId="0" applyFill="1" applyAlignment="1">
      <alignment horizontal="right" wrapText="1"/>
    </xf>
    <xf numFmtId="0" fontId="0" fillId="0" borderId="1" xfId="0" applyBorder="1" applyAlignment="1"/>
    <xf numFmtId="1" fontId="0" fillId="0" borderId="1" xfId="0" applyNumberFormat="1" applyBorder="1" applyAlignment="1">
      <alignment wrapText="1"/>
    </xf>
    <xf numFmtId="9" fontId="0" fillId="0" borderId="1" xfId="1" applyFont="1" applyBorder="1" applyAlignment="1">
      <alignment wrapText="1"/>
    </xf>
    <xf numFmtId="0" fontId="0" fillId="9" borderId="0" xfId="0" applyFill="1" applyAlignment="1">
      <alignment horizontal="right"/>
    </xf>
    <xf numFmtId="9" fontId="0" fillId="9" borderId="0" xfId="1" applyFont="1" applyFill="1" applyAlignment="1">
      <alignment horizontal="right"/>
    </xf>
    <xf numFmtId="1" fontId="0" fillId="9" borderId="0" xfId="0" applyNumberFormat="1" applyFill="1" applyAlignment="1"/>
    <xf numFmtId="1" fontId="0" fillId="10" borderId="0" xfId="0" applyNumberFormat="1" applyFill="1" applyAlignment="1">
      <alignment horizontal="center" wrapText="1"/>
    </xf>
    <xf numFmtId="9" fontId="0" fillId="10" borderId="0" xfId="1" applyFont="1" applyFill="1" applyAlignment="1">
      <alignment horizontal="right"/>
    </xf>
    <xf numFmtId="1" fontId="0" fillId="4" borderId="0" xfId="0" applyNumberFormat="1" applyFill="1" applyAlignment="1">
      <alignment horizontal="center"/>
    </xf>
    <xf numFmtId="9" fontId="0" fillId="4" borderId="0" xfId="1" applyFont="1" applyFill="1" applyAlignment="1">
      <alignment horizontal="right"/>
    </xf>
    <xf numFmtId="3" fontId="0" fillId="0" borderId="0" xfId="0" applyNumberFormat="1" applyAlignment="1">
      <alignment wrapText="1"/>
    </xf>
    <xf numFmtId="3" fontId="0" fillId="0" borderId="0" xfId="0" applyNumberFormat="1" applyAlignment="1">
      <alignment horizontal="right" wrapText="1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2" borderId="0" xfId="0" applyNumberFormat="1" applyFill="1" applyAlignment="1">
      <alignment horizontal="right" wrapText="1"/>
    </xf>
    <xf numFmtId="3" fontId="0" fillId="2" borderId="0" xfId="0" applyNumberFormat="1" applyFill="1" applyAlignment="1">
      <alignment horizontal="center"/>
    </xf>
    <xf numFmtId="3" fontId="0" fillId="0" borderId="1" xfId="0" applyNumberFormat="1" applyBorder="1" applyAlignment="1"/>
    <xf numFmtId="3" fontId="0" fillId="0" borderId="1" xfId="0" applyNumberFormat="1" applyBorder="1" applyAlignment="1">
      <alignment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21" Type="http://schemas.openxmlformats.org/officeDocument/2006/relationships/image" Target="../media/image21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127924</xdr:colOff>
      <xdr:row>0</xdr:row>
      <xdr:rowOff>78439</xdr:rowOff>
    </xdr:from>
    <xdr:to>
      <xdr:col>33</xdr:col>
      <xdr:colOff>778829</xdr:colOff>
      <xdr:row>0</xdr:row>
      <xdr:rowOff>852816</xdr:rowOff>
    </xdr:to>
    <xdr:pic>
      <xdr:nvPicPr>
        <xdr:cNvPr id="2" name="圖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8974" y="9165289"/>
          <a:ext cx="650905" cy="774377"/>
        </a:xfrm>
        <a:prstGeom prst="rect">
          <a:avLst/>
        </a:prstGeom>
      </xdr:spPr>
    </xdr:pic>
    <xdr:clientData/>
  </xdr:twoCellAnchor>
  <xdr:twoCellAnchor editAs="oneCell">
    <xdr:from>
      <xdr:col>20</xdr:col>
      <xdr:colOff>169255</xdr:colOff>
      <xdr:row>0</xdr:row>
      <xdr:rowOff>94669</xdr:rowOff>
    </xdr:from>
    <xdr:to>
      <xdr:col>20</xdr:col>
      <xdr:colOff>746928</xdr:colOff>
      <xdr:row>0</xdr:row>
      <xdr:rowOff>827134</xdr:rowOff>
    </xdr:to>
    <xdr:pic>
      <xdr:nvPicPr>
        <xdr:cNvPr id="3" name="圖片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064" t="3744"/>
        <a:stretch>
          <a:fillRect/>
        </a:stretch>
      </xdr:blipFill>
      <xdr:spPr>
        <a:xfrm>
          <a:off x="4760305" y="5742994"/>
          <a:ext cx="577673" cy="732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131356</xdr:colOff>
      <xdr:row>0</xdr:row>
      <xdr:rowOff>57150</xdr:rowOff>
    </xdr:from>
    <xdr:to>
      <xdr:col>7</xdr:col>
      <xdr:colOff>774656</xdr:colOff>
      <xdr:row>0</xdr:row>
      <xdr:rowOff>866775</xdr:rowOff>
    </xdr:to>
    <xdr:pic>
      <xdr:nvPicPr>
        <xdr:cNvPr id="4" name="圖片 1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39" t="20133" r="30934"/>
        <a:stretch>
          <a:fillRect/>
        </a:stretch>
      </xdr:blipFill>
      <xdr:spPr>
        <a:xfrm>
          <a:off x="4722406" y="2028825"/>
          <a:ext cx="6433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95250</xdr:colOff>
      <xdr:row>0</xdr:row>
      <xdr:rowOff>115716</xdr:rowOff>
    </xdr:from>
    <xdr:to>
      <xdr:col>34</xdr:col>
      <xdr:colOff>841479</xdr:colOff>
      <xdr:row>0</xdr:row>
      <xdr:rowOff>757504</xdr:rowOff>
    </xdr:to>
    <xdr:pic>
      <xdr:nvPicPr>
        <xdr:cNvPr id="5" name="圖片 2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09" b="5385"/>
        <a:stretch>
          <a:fillRect/>
        </a:stretch>
      </xdr:blipFill>
      <xdr:spPr>
        <a:xfrm>
          <a:off x="5657850" y="9202566"/>
          <a:ext cx="746229" cy="641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175778</xdr:colOff>
      <xdr:row>0</xdr:row>
      <xdr:rowOff>39509</xdr:rowOff>
    </xdr:from>
    <xdr:to>
      <xdr:col>12</xdr:col>
      <xdr:colOff>712311</xdr:colOff>
      <xdr:row>0</xdr:row>
      <xdr:rowOff>876087</xdr:rowOff>
    </xdr:to>
    <xdr:pic>
      <xdr:nvPicPr>
        <xdr:cNvPr id="6" name="圖片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14" t="2646"/>
        <a:stretch>
          <a:fillRect/>
        </a:stretch>
      </xdr:blipFill>
      <xdr:spPr>
        <a:xfrm>
          <a:off x="13663178" y="2011184"/>
          <a:ext cx="536533" cy="836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191440</xdr:colOff>
      <xdr:row>0</xdr:row>
      <xdr:rowOff>56704</xdr:rowOff>
    </xdr:from>
    <xdr:to>
      <xdr:col>10</xdr:col>
      <xdr:colOff>686447</xdr:colOff>
      <xdr:row>0</xdr:row>
      <xdr:rowOff>830036</xdr:rowOff>
    </xdr:to>
    <xdr:pic>
      <xdr:nvPicPr>
        <xdr:cNvPr id="7" name="圖片 2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45" t="2646" r="44615"/>
        <a:stretch>
          <a:fillRect/>
        </a:stretch>
      </xdr:blipFill>
      <xdr:spPr>
        <a:xfrm>
          <a:off x="10764190" y="2028379"/>
          <a:ext cx="495007" cy="77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123474</xdr:colOff>
      <xdr:row>0</xdr:row>
      <xdr:rowOff>82551</xdr:rowOff>
    </xdr:from>
    <xdr:ext cx="756190" cy="836578"/>
    <xdr:pic>
      <xdr:nvPicPr>
        <xdr:cNvPr id="8" name="圖片 3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46" r="66899"/>
        <a:stretch>
          <a:fillRect/>
        </a:stretch>
      </xdr:blipFill>
      <xdr:spPr>
        <a:xfrm>
          <a:off x="9724674" y="2054226"/>
          <a:ext cx="756190" cy="836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35</xdr:col>
      <xdr:colOff>226529</xdr:colOff>
      <xdr:row>0</xdr:row>
      <xdr:rowOff>14522</xdr:rowOff>
    </xdr:from>
    <xdr:ext cx="463700" cy="828015"/>
    <xdr:pic>
      <xdr:nvPicPr>
        <xdr:cNvPr id="9" name="圖片 3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661" r="81855"/>
        <a:stretch>
          <a:fillRect/>
        </a:stretch>
      </xdr:blipFill>
      <xdr:spPr>
        <a:xfrm>
          <a:off x="9827729" y="9101372"/>
          <a:ext cx="463700" cy="828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36</xdr:col>
      <xdr:colOff>212122</xdr:colOff>
      <xdr:row>0</xdr:row>
      <xdr:rowOff>95250</xdr:rowOff>
    </xdr:from>
    <xdr:to>
      <xdr:col>36</xdr:col>
      <xdr:colOff>637278</xdr:colOff>
      <xdr:row>0</xdr:row>
      <xdr:rowOff>829847</xdr:rowOff>
    </xdr:to>
    <xdr:pic>
      <xdr:nvPicPr>
        <xdr:cNvPr id="10" name="圖片 2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00" r="50085"/>
        <a:stretch>
          <a:fillRect/>
        </a:stretch>
      </xdr:blipFill>
      <xdr:spPr>
        <a:xfrm>
          <a:off x="10784872" y="9182100"/>
          <a:ext cx="425156" cy="734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38</xdr:col>
      <xdr:colOff>258504</xdr:colOff>
      <xdr:row>0</xdr:row>
      <xdr:rowOff>92138</xdr:rowOff>
    </xdr:from>
    <xdr:to>
      <xdr:col>38</xdr:col>
      <xdr:colOff>708670</xdr:colOff>
      <xdr:row>0</xdr:row>
      <xdr:rowOff>826735</xdr:rowOff>
    </xdr:to>
    <xdr:pic>
      <xdr:nvPicPr>
        <xdr:cNvPr id="11" name="圖片 2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69" r="16486"/>
        <a:stretch>
          <a:fillRect/>
        </a:stretch>
      </xdr:blipFill>
      <xdr:spPr>
        <a:xfrm>
          <a:off x="13745904" y="9178988"/>
          <a:ext cx="450166" cy="734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216532</xdr:colOff>
      <xdr:row>0</xdr:row>
      <xdr:rowOff>80636</xdr:rowOff>
    </xdr:from>
    <xdr:to>
      <xdr:col>13</xdr:col>
      <xdr:colOff>705971</xdr:colOff>
      <xdr:row>0</xdr:row>
      <xdr:rowOff>840905</xdr:rowOff>
    </xdr:to>
    <xdr:pic>
      <xdr:nvPicPr>
        <xdr:cNvPr id="12" name="圖片 2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79" r="79568" b="11737"/>
        <a:stretch>
          <a:fillRect/>
        </a:stretch>
      </xdr:blipFill>
      <xdr:spPr>
        <a:xfrm>
          <a:off x="14675482" y="2052311"/>
          <a:ext cx="489439" cy="760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39</xdr:col>
      <xdr:colOff>88447</xdr:colOff>
      <xdr:row>0</xdr:row>
      <xdr:rowOff>38100</xdr:rowOff>
    </xdr:from>
    <xdr:to>
      <xdr:col>39</xdr:col>
      <xdr:colOff>913903</xdr:colOff>
      <xdr:row>0</xdr:row>
      <xdr:rowOff>904875</xdr:rowOff>
    </xdr:to>
    <xdr:pic>
      <xdr:nvPicPr>
        <xdr:cNvPr id="13" name="圖片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47397" y="9124950"/>
          <a:ext cx="825456" cy="866775"/>
        </a:xfrm>
        <a:prstGeom prst="rect">
          <a:avLst/>
        </a:prstGeom>
      </xdr:spPr>
    </xdr:pic>
    <xdr:clientData/>
  </xdr:twoCellAnchor>
  <xdr:twoCellAnchor editAs="oneCell">
    <xdr:from>
      <xdr:col>23</xdr:col>
      <xdr:colOff>229211</xdr:colOff>
      <xdr:row>0</xdr:row>
      <xdr:rowOff>63575</xdr:rowOff>
    </xdr:from>
    <xdr:to>
      <xdr:col>23</xdr:col>
      <xdr:colOff>631751</xdr:colOff>
      <xdr:row>1</xdr:row>
      <xdr:rowOff>122464</xdr:rowOff>
    </xdr:to>
    <xdr:pic>
      <xdr:nvPicPr>
        <xdr:cNvPr id="14" name="圖片 3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4" t="27805" r="62332" b="-22134"/>
        <a:stretch>
          <a:fillRect/>
        </a:stretch>
      </xdr:blipFill>
      <xdr:spPr>
        <a:xfrm>
          <a:off x="10801961" y="5711900"/>
          <a:ext cx="402540" cy="973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206036</xdr:colOff>
      <xdr:row>0</xdr:row>
      <xdr:rowOff>69583</xdr:rowOff>
    </xdr:from>
    <xdr:to>
      <xdr:col>26</xdr:col>
      <xdr:colOff>640339</xdr:colOff>
      <xdr:row>0</xdr:row>
      <xdr:rowOff>798592</xdr:rowOff>
    </xdr:to>
    <xdr:pic>
      <xdr:nvPicPr>
        <xdr:cNvPr id="15" name="圖片 3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18" t="18638" r="31329" b="2638"/>
        <a:stretch>
          <a:fillRect/>
        </a:stretch>
      </xdr:blipFill>
      <xdr:spPr>
        <a:xfrm>
          <a:off x="13693436" y="5717908"/>
          <a:ext cx="434303" cy="729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220624</xdr:colOff>
      <xdr:row>0</xdr:row>
      <xdr:rowOff>50699</xdr:rowOff>
    </xdr:from>
    <xdr:to>
      <xdr:col>25</xdr:col>
      <xdr:colOff>769544</xdr:colOff>
      <xdr:row>0</xdr:row>
      <xdr:rowOff>857251</xdr:rowOff>
    </xdr:to>
    <xdr:pic>
      <xdr:nvPicPr>
        <xdr:cNvPr id="16" name="圖片 3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76" t="20230"/>
        <a:stretch>
          <a:fillRect/>
        </a:stretch>
      </xdr:blipFill>
      <xdr:spPr>
        <a:xfrm>
          <a:off x="12736474" y="5699024"/>
          <a:ext cx="548920" cy="806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22</xdr:col>
      <xdr:colOff>219595</xdr:colOff>
      <xdr:row>0</xdr:row>
      <xdr:rowOff>34718</xdr:rowOff>
    </xdr:from>
    <xdr:ext cx="519342" cy="829335"/>
    <xdr:pic>
      <xdr:nvPicPr>
        <xdr:cNvPr id="17" name="圖片 4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965"/>
        <a:stretch>
          <a:fillRect/>
        </a:stretch>
      </xdr:blipFill>
      <xdr:spPr>
        <a:xfrm>
          <a:off x="9820795" y="5683043"/>
          <a:ext cx="519342" cy="829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24</xdr:col>
      <xdr:colOff>128628</xdr:colOff>
      <xdr:row>0</xdr:row>
      <xdr:rowOff>59103</xdr:rowOff>
    </xdr:from>
    <xdr:to>
      <xdr:col>24</xdr:col>
      <xdr:colOff>685770</xdr:colOff>
      <xdr:row>0</xdr:row>
      <xdr:rowOff>824855</xdr:rowOff>
    </xdr:to>
    <xdr:pic>
      <xdr:nvPicPr>
        <xdr:cNvPr id="18" name="图片 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672928" y="5707428"/>
          <a:ext cx="557142" cy="765752"/>
        </a:xfrm>
        <a:prstGeom prst="rect">
          <a:avLst/>
        </a:prstGeom>
      </xdr:spPr>
    </xdr:pic>
    <xdr:clientData/>
  </xdr:twoCellAnchor>
  <xdr:twoCellAnchor editAs="oneCell">
    <xdr:from>
      <xdr:col>37</xdr:col>
      <xdr:colOff>194957</xdr:colOff>
      <xdr:row>0</xdr:row>
      <xdr:rowOff>70837</xdr:rowOff>
    </xdr:from>
    <xdr:to>
      <xdr:col>37</xdr:col>
      <xdr:colOff>716298</xdr:colOff>
      <xdr:row>0</xdr:row>
      <xdr:rowOff>810436</xdr:rowOff>
    </xdr:to>
    <xdr:pic>
      <xdr:nvPicPr>
        <xdr:cNvPr id="19" name="圖片 9"/>
        <xdr:cNvPicPr>
          <a:picLocks noChangeAspect="1"/>
        </xdr:cNvPicPr>
      </xdr:nvPicPr>
      <xdr:blipFill>
        <a:blip xmlns:r="http://schemas.openxmlformats.org/officeDocument/2006/relationships" r:embed="rId11"/>
        <a:srcRect r="48350" b="3189"/>
        <a:stretch>
          <a:fillRect/>
        </a:stretch>
      </xdr:blipFill>
      <xdr:spPr>
        <a:xfrm>
          <a:off x="11739257" y="9157687"/>
          <a:ext cx="521341" cy="739599"/>
        </a:xfrm>
        <a:prstGeom prst="rect">
          <a:avLst/>
        </a:prstGeom>
      </xdr:spPr>
    </xdr:pic>
    <xdr:clientData/>
  </xdr:twoCellAnchor>
  <xdr:twoCellAnchor editAs="oneCell">
    <xdr:from>
      <xdr:col>16</xdr:col>
      <xdr:colOff>196850</xdr:colOff>
      <xdr:row>0</xdr:row>
      <xdr:rowOff>61736</xdr:rowOff>
    </xdr:from>
    <xdr:to>
      <xdr:col>16</xdr:col>
      <xdr:colOff>748126</xdr:colOff>
      <xdr:row>0</xdr:row>
      <xdr:rowOff>866775</xdr:rowOff>
    </xdr:to>
    <xdr:pic>
      <xdr:nvPicPr>
        <xdr:cNvPr id="20" name="圖片 4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54950" y="2033411"/>
          <a:ext cx="551276" cy="805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138893</xdr:colOff>
      <xdr:row>0</xdr:row>
      <xdr:rowOff>98626</xdr:rowOff>
    </xdr:from>
    <xdr:to>
      <xdr:col>29</xdr:col>
      <xdr:colOff>912975</xdr:colOff>
      <xdr:row>0</xdr:row>
      <xdr:rowOff>892163</xdr:rowOff>
    </xdr:to>
    <xdr:pic>
      <xdr:nvPicPr>
        <xdr:cNvPr id="21" name="圖片 4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96993" y="5746951"/>
          <a:ext cx="774082" cy="793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103010</xdr:colOff>
      <xdr:row>0</xdr:row>
      <xdr:rowOff>104070</xdr:rowOff>
    </xdr:from>
    <xdr:to>
      <xdr:col>30</xdr:col>
      <xdr:colOff>773677</xdr:colOff>
      <xdr:row>1</xdr:row>
      <xdr:rowOff>1287</xdr:rowOff>
    </xdr:to>
    <xdr:pic>
      <xdr:nvPicPr>
        <xdr:cNvPr id="22" name="圖片 4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32660" y="5752395"/>
          <a:ext cx="670667" cy="81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43</xdr:col>
      <xdr:colOff>65405</xdr:colOff>
      <xdr:row>0</xdr:row>
      <xdr:rowOff>48260</xdr:rowOff>
    </xdr:from>
    <xdr:to>
      <xdr:col>43</xdr:col>
      <xdr:colOff>900430</xdr:colOff>
      <xdr:row>0</xdr:row>
      <xdr:rowOff>805815</xdr:rowOff>
    </xdr:to>
    <xdr:pic>
      <xdr:nvPicPr>
        <xdr:cNvPr id="23" name="圖片 4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695055" y="9135110"/>
          <a:ext cx="835025" cy="757555"/>
        </a:xfrm>
        <a:prstGeom prst="rect">
          <a:avLst/>
        </a:prstGeom>
      </xdr:spPr>
    </xdr:pic>
    <xdr:clientData/>
  </xdr:twoCellAnchor>
  <xdr:twoCellAnchor editAs="oneCell">
    <xdr:from>
      <xdr:col>27</xdr:col>
      <xdr:colOff>188584</xdr:colOff>
      <xdr:row>0</xdr:row>
      <xdr:rowOff>76200</xdr:rowOff>
    </xdr:from>
    <xdr:to>
      <xdr:col>27</xdr:col>
      <xdr:colOff>818294</xdr:colOff>
      <xdr:row>0</xdr:row>
      <xdr:rowOff>839020</xdr:rowOff>
    </xdr:to>
    <xdr:pic>
      <xdr:nvPicPr>
        <xdr:cNvPr id="24" name="圖片 51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47534" y="5724525"/>
          <a:ext cx="629710" cy="762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181457</xdr:colOff>
      <xdr:row>0</xdr:row>
      <xdr:rowOff>47626</xdr:rowOff>
    </xdr:from>
    <xdr:to>
      <xdr:col>14</xdr:col>
      <xdr:colOff>792859</xdr:colOff>
      <xdr:row>0</xdr:row>
      <xdr:rowOff>809626</xdr:rowOff>
    </xdr:to>
    <xdr:pic>
      <xdr:nvPicPr>
        <xdr:cNvPr id="25" name="圖片 57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088332" y="2019301"/>
          <a:ext cx="611402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184148</xdr:colOff>
      <xdr:row>0</xdr:row>
      <xdr:rowOff>89959</xdr:rowOff>
    </xdr:from>
    <xdr:to>
      <xdr:col>15</xdr:col>
      <xdr:colOff>798500</xdr:colOff>
      <xdr:row>0</xdr:row>
      <xdr:rowOff>853324</xdr:rowOff>
    </xdr:to>
    <xdr:pic>
      <xdr:nvPicPr>
        <xdr:cNvPr id="26" name="圖片 58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62573" y="2061634"/>
          <a:ext cx="614352" cy="76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123824</xdr:colOff>
      <xdr:row>0</xdr:row>
      <xdr:rowOff>114301</xdr:rowOff>
    </xdr:from>
    <xdr:to>
      <xdr:col>28</xdr:col>
      <xdr:colOff>820089</xdr:colOff>
      <xdr:row>0</xdr:row>
      <xdr:rowOff>806656</xdr:rowOff>
    </xdr:to>
    <xdr:pic>
      <xdr:nvPicPr>
        <xdr:cNvPr id="27" name="圖片 6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030699" y="5762626"/>
          <a:ext cx="696265" cy="692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125236</xdr:colOff>
      <xdr:row>0</xdr:row>
      <xdr:rowOff>111478</xdr:rowOff>
    </xdr:from>
    <xdr:to>
      <xdr:col>41</xdr:col>
      <xdr:colOff>6508</xdr:colOff>
      <xdr:row>0</xdr:row>
      <xdr:rowOff>816123</xdr:rowOff>
    </xdr:to>
    <xdr:pic>
      <xdr:nvPicPr>
        <xdr:cNvPr id="28" name="圖片 1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7032111" y="9198328"/>
          <a:ext cx="852822" cy="704645"/>
        </a:xfrm>
        <a:prstGeom prst="rect">
          <a:avLst/>
        </a:prstGeom>
      </xdr:spPr>
    </xdr:pic>
    <xdr:clientData/>
  </xdr:twoCellAnchor>
  <xdr:twoCellAnchor editAs="oneCell">
    <xdr:from>
      <xdr:col>41</xdr:col>
      <xdr:colOff>66675</xdr:colOff>
      <xdr:row>0</xdr:row>
      <xdr:rowOff>105482</xdr:rowOff>
    </xdr:from>
    <xdr:to>
      <xdr:col>41</xdr:col>
      <xdr:colOff>838112</xdr:colOff>
      <xdr:row>0</xdr:row>
      <xdr:rowOff>834708</xdr:rowOff>
    </xdr:to>
    <xdr:pic>
      <xdr:nvPicPr>
        <xdr:cNvPr id="29" name="圖片 1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7945100" y="9192332"/>
          <a:ext cx="771437" cy="729226"/>
        </a:xfrm>
        <a:prstGeom prst="rect">
          <a:avLst/>
        </a:prstGeom>
      </xdr:spPr>
    </xdr:pic>
    <xdr:clientData/>
  </xdr:twoCellAnchor>
  <xdr:twoCellAnchor editAs="oneCell">
    <xdr:from>
      <xdr:col>17</xdr:col>
      <xdr:colOff>149679</xdr:colOff>
      <xdr:row>0</xdr:row>
      <xdr:rowOff>13607</xdr:rowOff>
    </xdr:from>
    <xdr:to>
      <xdr:col>18</xdr:col>
      <xdr:colOff>3156</xdr:colOff>
      <xdr:row>0</xdr:row>
      <xdr:rowOff>857250</xdr:rowOff>
    </xdr:to>
    <xdr:pic>
      <xdr:nvPicPr>
        <xdr:cNvPr id="32" name="圖片 45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79329" y="1985282"/>
          <a:ext cx="825027" cy="843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42</xdr:col>
      <xdr:colOff>38735</xdr:colOff>
      <xdr:row>0</xdr:row>
      <xdr:rowOff>36195</xdr:rowOff>
    </xdr:from>
    <xdr:to>
      <xdr:col>42</xdr:col>
      <xdr:colOff>918210</xdr:colOff>
      <xdr:row>0</xdr:row>
      <xdr:rowOff>852805</xdr:rowOff>
    </xdr:to>
    <xdr:pic>
      <xdr:nvPicPr>
        <xdr:cNvPr id="33" name="圖片 45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96835" y="9123045"/>
          <a:ext cx="879475" cy="816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122465</xdr:colOff>
      <xdr:row>0</xdr:row>
      <xdr:rowOff>95250</xdr:rowOff>
    </xdr:from>
    <xdr:to>
      <xdr:col>8</xdr:col>
      <xdr:colOff>769886</xdr:colOff>
      <xdr:row>0</xdr:row>
      <xdr:rowOff>898072</xdr:rowOff>
    </xdr:to>
    <xdr:pic>
      <xdr:nvPicPr>
        <xdr:cNvPr id="34" name="圖片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027" t="15097"/>
        <a:stretch>
          <a:fillRect/>
        </a:stretch>
      </xdr:blipFill>
      <xdr:spPr>
        <a:xfrm>
          <a:off x="5685065" y="2066925"/>
          <a:ext cx="647421" cy="802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149678</xdr:colOff>
      <xdr:row>0</xdr:row>
      <xdr:rowOff>40823</xdr:rowOff>
    </xdr:from>
    <xdr:to>
      <xdr:col>21</xdr:col>
      <xdr:colOff>722662</xdr:colOff>
      <xdr:row>0</xdr:row>
      <xdr:rowOff>857251</xdr:rowOff>
    </xdr:to>
    <xdr:pic>
      <xdr:nvPicPr>
        <xdr:cNvPr id="35" name="圖片 1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447" r="74737"/>
        <a:stretch>
          <a:fillRect/>
        </a:stretch>
      </xdr:blipFill>
      <xdr:spPr>
        <a:xfrm>
          <a:off x="5712278" y="5689148"/>
          <a:ext cx="572984" cy="816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204107</xdr:colOff>
      <xdr:row>0</xdr:row>
      <xdr:rowOff>108857</xdr:rowOff>
    </xdr:from>
    <xdr:to>
      <xdr:col>11</xdr:col>
      <xdr:colOff>630699</xdr:colOff>
      <xdr:row>0</xdr:row>
      <xdr:rowOff>762000</xdr:rowOff>
    </xdr:to>
    <xdr:pic>
      <xdr:nvPicPr>
        <xdr:cNvPr id="36" name="圖片 3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90" t="3479" r="504"/>
        <a:stretch>
          <a:fillRect/>
        </a:stretch>
      </xdr:blipFill>
      <xdr:spPr>
        <a:xfrm>
          <a:off x="11748407" y="2080532"/>
          <a:ext cx="426592" cy="653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94"/>
  <sheetViews>
    <sheetView tabSelected="1" zoomScale="70" zoomScaleNormal="70" workbookViewId="0">
      <pane xSplit="6" ySplit="8" topLeftCell="G66" activePane="bottomRight" state="frozen"/>
      <selection pane="topRight" activeCell="F1" sqref="F1"/>
      <selection pane="bottomLeft" activeCell="A9" sqref="A9"/>
      <selection pane="bottomRight" activeCell="H96" sqref="H96"/>
    </sheetView>
  </sheetViews>
  <sheetFormatPr defaultColWidth="9" defaultRowHeight="13.5" x14ac:dyDescent="0.15"/>
  <cols>
    <col min="1" max="1" width="13.625" customWidth="1"/>
    <col min="3" max="4" width="9.5" bestFit="1" customWidth="1"/>
    <col min="6" max="6" width="12.75" bestFit="1" customWidth="1"/>
    <col min="8" max="8" width="12.75" style="1" customWidth="1"/>
    <col min="9" max="9" width="14.75" style="1" customWidth="1"/>
    <col min="10" max="44" width="12.75" style="1" customWidth="1"/>
  </cols>
  <sheetData>
    <row r="1" spans="1:46" ht="72" customHeight="1" x14ac:dyDescent="0.15">
      <c r="H1" s="2"/>
      <c r="I1" s="2"/>
      <c r="J1" s="2"/>
      <c r="K1" s="2"/>
      <c r="L1" s="2"/>
      <c r="M1" s="4"/>
      <c r="N1" s="5"/>
      <c r="O1" s="2"/>
      <c r="P1" s="2"/>
      <c r="Q1" s="3"/>
      <c r="R1" s="3"/>
      <c r="S1" s="6"/>
      <c r="T1" s="6"/>
      <c r="U1" s="2"/>
      <c r="V1" s="2"/>
      <c r="W1" s="2"/>
      <c r="X1" s="2"/>
      <c r="Y1" s="2"/>
      <c r="Z1" s="2"/>
      <c r="AA1" s="4"/>
      <c r="AB1" s="5"/>
      <c r="AC1" s="2"/>
      <c r="AD1" s="3"/>
      <c r="AE1" s="3"/>
      <c r="AH1" s="2"/>
      <c r="AI1" s="2"/>
      <c r="AJ1" s="2"/>
      <c r="AK1" s="2"/>
      <c r="AL1" s="2"/>
      <c r="AM1" s="4"/>
      <c r="AN1" s="5"/>
      <c r="AO1" s="2"/>
      <c r="AP1" s="2"/>
      <c r="AQ1" s="3"/>
      <c r="AR1" s="3"/>
    </row>
    <row r="2" spans="1:46" ht="18.75" customHeight="1" x14ac:dyDescent="0.15">
      <c r="H2" s="7" t="s">
        <v>0</v>
      </c>
      <c r="I2" s="7" t="s">
        <v>0</v>
      </c>
      <c r="J2" s="9" t="s">
        <v>2</v>
      </c>
      <c r="K2" s="9" t="s">
        <v>2</v>
      </c>
      <c r="L2" s="9" t="s">
        <v>3</v>
      </c>
      <c r="M2" s="4" t="s">
        <v>2</v>
      </c>
      <c r="N2" s="10" t="s">
        <v>4</v>
      </c>
      <c r="O2" s="11" t="s">
        <v>5</v>
      </c>
      <c r="P2" s="11" t="s">
        <v>5</v>
      </c>
      <c r="Q2" s="8" t="s">
        <v>1</v>
      </c>
      <c r="R2" s="8" t="s">
        <v>1</v>
      </c>
      <c r="S2" s="6"/>
      <c r="T2" s="6"/>
      <c r="U2" s="7" t="s">
        <v>22</v>
      </c>
      <c r="V2" s="7" t="s">
        <v>22</v>
      </c>
      <c r="W2" s="9" t="s">
        <v>24</v>
      </c>
      <c r="X2" s="9" t="s">
        <v>24</v>
      </c>
      <c r="Y2" s="9" t="s">
        <v>24</v>
      </c>
      <c r="Z2" s="9" t="s">
        <v>24</v>
      </c>
      <c r="AA2" s="4" t="s">
        <v>24</v>
      </c>
      <c r="AB2" s="10" t="s">
        <v>25</v>
      </c>
      <c r="AC2" s="11" t="s">
        <v>26</v>
      </c>
      <c r="AD2" s="8" t="s">
        <v>23</v>
      </c>
      <c r="AE2" s="8" t="s">
        <v>23</v>
      </c>
      <c r="AH2" s="7" t="s">
        <v>38</v>
      </c>
      <c r="AI2" s="7" t="s">
        <v>39</v>
      </c>
      <c r="AJ2" s="9">
        <v>3021304</v>
      </c>
      <c r="AK2" s="9" t="s">
        <v>41</v>
      </c>
      <c r="AL2" s="9" t="s">
        <v>42</v>
      </c>
      <c r="AM2" s="4" t="s">
        <v>41</v>
      </c>
      <c r="AN2" s="10" t="s">
        <v>43</v>
      </c>
      <c r="AO2" s="11" t="s">
        <v>44</v>
      </c>
      <c r="AP2" s="11" t="s">
        <v>44</v>
      </c>
      <c r="AQ2" s="8" t="s">
        <v>40</v>
      </c>
      <c r="AR2" s="8" t="s">
        <v>40</v>
      </c>
    </row>
    <row r="3" spans="1:46" ht="18.75" customHeight="1" x14ac:dyDescent="0.15">
      <c r="H3" s="7" t="s">
        <v>6</v>
      </c>
      <c r="I3" s="12" t="s">
        <v>7</v>
      </c>
      <c r="J3" s="43" t="s">
        <v>47</v>
      </c>
      <c r="K3" s="9" t="s">
        <v>6</v>
      </c>
      <c r="L3" s="9" t="s">
        <v>10</v>
      </c>
      <c r="M3" s="4" t="s">
        <v>11</v>
      </c>
      <c r="N3" s="5" t="s">
        <v>8</v>
      </c>
      <c r="O3" s="11" t="s">
        <v>8</v>
      </c>
      <c r="P3" s="11" t="s">
        <v>6</v>
      </c>
      <c r="Q3" s="8" t="s">
        <v>6</v>
      </c>
      <c r="R3" s="8" t="s">
        <v>8</v>
      </c>
      <c r="S3" s="6"/>
      <c r="T3" s="6"/>
      <c r="U3" s="7" t="s">
        <v>11</v>
      </c>
      <c r="V3" s="7" t="s">
        <v>10</v>
      </c>
      <c r="W3" s="9" t="s">
        <v>27</v>
      </c>
      <c r="X3" s="9" t="s">
        <v>6</v>
      </c>
      <c r="Y3" s="9" t="s">
        <v>28</v>
      </c>
      <c r="Z3" s="9" t="s">
        <v>29</v>
      </c>
      <c r="AA3" s="4" t="s">
        <v>11</v>
      </c>
      <c r="AB3" s="5" t="s">
        <v>30</v>
      </c>
      <c r="AC3" s="11" t="s">
        <v>8</v>
      </c>
      <c r="AD3" s="8" t="s">
        <v>8</v>
      </c>
      <c r="AE3" s="8" t="s">
        <v>6</v>
      </c>
      <c r="AH3" s="7" t="s">
        <v>8</v>
      </c>
      <c r="AI3" s="7" t="s">
        <v>28</v>
      </c>
      <c r="AJ3" s="9" t="s">
        <v>30</v>
      </c>
      <c r="AK3" s="9" t="s">
        <v>28</v>
      </c>
      <c r="AL3" s="9" t="s">
        <v>8</v>
      </c>
      <c r="AM3" s="4" t="s">
        <v>9</v>
      </c>
      <c r="AN3" s="5" t="s">
        <v>8</v>
      </c>
      <c r="AO3" s="11" t="s">
        <v>8</v>
      </c>
      <c r="AP3" s="11" t="s">
        <v>6</v>
      </c>
      <c r="AQ3" s="8" t="s">
        <v>8</v>
      </c>
      <c r="AR3" s="8" t="s">
        <v>6</v>
      </c>
    </row>
    <row r="4" spans="1:46" s="6" customFormat="1" ht="67.5" x14ac:dyDescent="0.15">
      <c r="H4" s="13" t="s">
        <v>12</v>
      </c>
      <c r="I4" s="14" t="s">
        <v>13</v>
      </c>
      <c r="J4" s="16" t="s">
        <v>16</v>
      </c>
      <c r="K4" s="16" t="s">
        <v>17</v>
      </c>
      <c r="L4" s="16" t="s">
        <v>69</v>
      </c>
      <c r="M4" s="17" t="s">
        <v>18</v>
      </c>
      <c r="N4" s="18" t="s">
        <v>19</v>
      </c>
      <c r="O4" s="19" t="s">
        <v>20</v>
      </c>
      <c r="P4" s="19" t="s">
        <v>21</v>
      </c>
      <c r="Q4" s="15" t="s">
        <v>14</v>
      </c>
      <c r="R4" s="15" t="s">
        <v>15</v>
      </c>
      <c r="U4" s="13" t="s">
        <v>31</v>
      </c>
      <c r="V4" s="7" t="s">
        <v>8</v>
      </c>
      <c r="W4" s="16" t="s">
        <v>16</v>
      </c>
      <c r="X4" s="16" t="s">
        <v>17</v>
      </c>
      <c r="Y4" s="16" t="s">
        <v>34</v>
      </c>
      <c r="Z4" s="16" t="s">
        <v>35</v>
      </c>
      <c r="AA4" s="17" t="s">
        <v>36</v>
      </c>
      <c r="AB4" s="18" t="s">
        <v>37</v>
      </c>
      <c r="AC4" s="19" t="s">
        <v>17</v>
      </c>
      <c r="AD4" s="15" t="s">
        <v>32</v>
      </c>
      <c r="AE4" s="15" t="s">
        <v>33</v>
      </c>
      <c r="AF4" s="1"/>
      <c r="AG4" s="1"/>
      <c r="AH4" s="13" t="s">
        <v>12</v>
      </c>
      <c r="AI4" s="13" t="s">
        <v>31</v>
      </c>
      <c r="AJ4" s="16" t="s">
        <v>16</v>
      </c>
      <c r="AK4" s="16" t="s">
        <v>17</v>
      </c>
      <c r="AL4" s="16" t="s">
        <v>31</v>
      </c>
      <c r="AM4" s="17" t="s">
        <v>18</v>
      </c>
      <c r="AN4" s="18" t="s">
        <v>45</v>
      </c>
      <c r="AO4" s="19" t="s">
        <v>17</v>
      </c>
      <c r="AP4" s="19" t="s">
        <v>46</v>
      </c>
      <c r="AQ4" s="15" t="s">
        <v>15</v>
      </c>
      <c r="AR4" s="15" t="s">
        <v>33</v>
      </c>
    </row>
    <row r="5" spans="1:46" s="25" customFormat="1" ht="18.75" customHeight="1" x14ac:dyDescent="0.15">
      <c r="H5" s="20">
        <v>230</v>
      </c>
      <c r="I5" s="20">
        <v>230</v>
      </c>
      <c r="J5" s="22">
        <v>190</v>
      </c>
      <c r="K5" s="22">
        <v>190</v>
      </c>
      <c r="L5" s="22">
        <v>190</v>
      </c>
      <c r="M5" s="23">
        <v>190</v>
      </c>
      <c r="N5" s="24">
        <v>230</v>
      </c>
      <c r="O5" s="11">
        <v>330</v>
      </c>
      <c r="P5" s="11">
        <v>330</v>
      </c>
      <c r="Q5" s="21">
        <v>230</v>
      </c>
      <c r="R5" s="21">
        <v>230</v>
      </c>
      <c r="S5" s="6"/>
      <c r="T5" s="6"/>
      <c r="U5" s="7">
        <v>230</v>
      </c>
      <c r="V5" s="31">
        <v>230</v>
      </c>
      <c r="W5" s="9">
        <v>190</v>
      </c>
      <c r="X5" s="9">
        <v>190</v>
      </c>
      <c r="Y5" s="9">
        <v>190</v>
      </c>
      <c r="Z5" s="9">
        <v>190</v>
      </c>
      <c r="AA5" s="4">
        <v>190</v>
      </c>
      <c r="AB5" s="5">
        <v>230</v>
      </c>
      <c r="AC5" s="11">
        <v>330</v>
      </c>
      <c r="AD5" s="8">
        <v>230</v>
      </c>
      <c r="AE5" s="8">
        <v>230</v>
      </c>
      <c r="AF5" s="1"/>
      <c r="AG5" s="1"/>
      <c r="AH5" s="7">
        <v>230</v>
      </c>
      <c r="AI5" s="7">
        <v>230</v>
      </c>
      <c r="AJ5" s="9">
        <v>190</v>
      </c>
      <c r="AK5" s="9">
        <v>190</v>
      </c>
      <c r="AL5" s="9">
        <v>190</v>
      </c>
      <c r="AM5" s="4">
        <v>190</v>
      </c>
      <c r="AN5" s="5">
        <v>230</v>
      </c>
      <c r="AO5" s="11">
        <v>330</v>
      </c>
      <c r="AP5" s="11">
        <v>330</v>
      </c>
      <c r="AQ5" s="8">
        <v>230</v>
      </c>
      <c r="AR5" s="8">
        <v>230</v>
      </c>
    </row>
    <row r="6" spans="1:46" s="25" customFormat="1" ht="18.75" customHeight="1" x14ac:dyDescent="0.15">
      <c r="H6" s="20">
        <v>41.4</v>
      </c>
      <c r="I6" s="20">
        <v>41</v>
      </c>
      <c r="J6" s="22">
        <v>28.9</v>
      </c>
      <c r="K6" s="22">
        <v>29.9</v>
      </c>
      <c r="L6" s="22">
        <v>33.9</v>
      </c>
      <c r="M6" s="23">
        <v>29.9</v>
      </c>
      <c r="N6" s="24">
        <v>51.5</v>
      </c>
      <c r="O6" s="11">
        <v>56.5</v>
      </c>
      <c r="P6" s="11">
        <v>56.5</v>
      </c>
      <c r="Q6" s="21">
        <v>34.799999999999997</v>
      </c>
      <c r="R6" s="21">
        <v>34.799999999999997</v>
      </c>
      <c r="S6" s="6"/>
      <c r="T6" s="6"/>
      <c r="U6" s="31">
        <v>37.26</v>
      </c>
      <c r="V6" s="31">
        <v>37.26</v>
      </c>
      <c r="W6" s="35">
        <v>28.5</v>
      </c>
      <c r="X6" s="35">
        <v>28.5</v>
      </c>
      <c r="Y6" s="35">
        <v>29</v>
      </c>
      <c r="Z6" s="35">
        <v>28.5</v>
      </c>
      <c r="AA6" s="36">
        <v>28.9</v>
      </c>
      <c r="AB6" s="37">
        <v>45.9</v>
      </c>
      <c r="AC6" s="11">
        <v>57.91</v>
      </c>
      <c r="AD6" s="8">
        <v>32.700000000000003</v>
      </c>
      <c r="AE6" s="34">
        <v>32.700000000000003</v>
      </c>
      <c r="AF6" s="1"/>
      <c r="AG6" s="1"/>
      <c r="AH6" s="20">
        <v>46.8</v>
      </c>
      <c r="AI6" s="20">
        <v>43</v>
      </c>
      <c r="AJ6" s="22">
        <v>24.6</v>
      </c>
      <c r="AK6" s="22">
        <v>25.5</v>
      </c>
      <c r="AL6" s="22">
        <v>28.4</v>
      </c>
      <c r="AM6" s="23">
        <v>25.5</v>
      </c>
      <c r="AN6" s="24">
        <v>45.8</v>
      </c>
      <c r="AO6" s="11">
        <v>53.32</v>
      </c>
      <c r="AP6" s="11">
        <v>53.32</v>
      </c>
      <c r="AQ6" s="21">
        <v>29.6</v>
      </c>
      <c r="AR6" s="21">
        <v>29.6</v>
      </c>
    </row>
    <row r="7" spans="1:46" s="25" customFormat="1" ht="18.75" customHeight="1" x14ac:dyDescent="0.15">
      <c r="A7" s="44">
        <f>F7+S7+AF7</f>
        <v>19050</v>
      </c>
      <c r="F7" s="44">
        <f>SUM(H7:R7)</f>
        <v>6850</v>
      </c>
      <c r="G7" s="48">
        <f>F7/$A$7</f>
        <v>0.35958005249343833</v>
      </c>
      <c r="H7" s="26">
        <v>900</v>
      </c>
      <c r="I7" s="26">
        <v>350</v>
      </c>
      <c r="J7" s="26">
        <v>1200</v>
      </c>
      <c r="K7" s="26">
        <v>900</v>
      </c>
      <c r="L7" s="26">
        <v>600</v>
      </c>
      <c r="M7" s="28">
        <v>600</v>
      </c>
      <c r="N7" s="29">
        <v>500</v>
      </c>
      <c r="O7" s="30">
        <v>400</v>
      </c>
      <c r="P7" s="30">
        <v>400</v>
      </c>
      <c r="Q7" s="27">
        <v>600</v>
      </c>
      <c r="R7" s="27">
        <v>400</v>
      </c>
      <c r="S7" s="46">
        <f>SUM(U7:AE7)</f>
        <v>6850</v>
      </c>
      <c r="T7" s="48">
        <f>S7/$A$7</f>
        <v>0.35958005249343833</v>
      </c>
      <c r="U7" s="26">
        <v>900</v>
      </c>
      <c r="V7" s="26">
        <v>400</v>
      </c>
      <c r="W7" s="30">
        <v>1000</v>
      </c>
      <c r="X7" s="30">
        <v>1050</v>
      </c>
      <c r="Y7" s="30">
        <v>600</v>
      </c>
      <c r="Z7" s="30">
        <v>800</v>
      </c>
      <c r="AA7" s="38">
        <v>700</v>
      </c>
      <c r="AB7" s="39">
        <v>500</v>
      </c>
      <c r="AC7" s="30">
        <v>400</v>
      </c>
      <c r="AD7" s="27">
        <v>200</v>
      </c>
      <c r="AE7" s="27">
        <v>300</v>
      </c>
      <c r="AF7" s="47">
        <f>SUM(AH7:AR7)</f>
        <v>5350</v>
      </c>
      <c r="AG7" s="48">
        <f>AF7/$A$7</f>
        <v>0.28083989501312334</v>
      </c>
      <c r="AH7" s="26">
        <v>350</v>
      </c>
      <c r="AI7" s="26">
        <v>350</v>
      </c>
      <c r="AJ7" s="40">
        <v>900</v>
      </c>
      <c r="AK7" s="40">
        <v>1100</v>
      </c>
      <c r="AL7" s="40">
        <v>750</v>
      </c>
      <c r="AM7" s="41">
        <v>600</v>
      </c>
      <c r="AN7" s="42">
        <v>350</v>
      </c>
      <c r="AO7" s="30">
        <v>200</v>
      </c>
      <c r="AP7" s="30">
        <v>200</v>
      </c>
      <c r="AQ7" s="27">
        <v>200</v>
      </c>
      <c r="AR7" s="27">
        <v>350</v>
      </c>
    </row>
    <row r="8" spans="1:46" s="66" customFormat="1" x14ac:dyDescent="0.15">
      <c r="A8" s="66" t="s">
        <v>70</v>
      </c>
      <c r="G8" s="67"/>
      <c r="H8" s="68">
        <v>44383</v>
      </c>
      <c r="I8" s="68">
        <v>44383</v>
      </c>
      <c r="J8" s="68">
        <v>44377</v>
      </c>
      <c r="K8" s="68">
        <v>44377</v>
      </c>
      <c r="L8" s="68">
        <v>44377</v>
      </c>
      <c r="M8" s="68">
        <v>44377</v>
      </c>
      <c r="N8" s="68">
        <v>44377</v>
      </c>
      <c r="O8" s="68">
        <v>44383</v>
      </c>
      <c r="P8" s="68">
        <v>44383</v>
      </c>
      <c r="Q8" s="68">
        <v>44397</v>
      </c>
      <c r="R8" s="68">
        <v>44397</v>
      </c>
      <c r="S8" s="69"/>
      <c r="T8" s="67"/>
      <c r="U8" s="68">
        <v>44383</v>
      </c>
      <c r="V8" s="68">
        <v>44383</v>
      </c>
      <c r="W8" s="70">
        <v>44377</v>
      </c>
      <c r="X8" s="70">
        <v>44377</v>
      </c>
      <c r="Y8" s="70">
        <v>44377</v>
      </c>
      <c r="Z8" s="70">
        <v>44377</v>
      </c>
      <c r="AA8" s="70">
        <v>44387</v>
      </c>
      <c r="AB8" s="70">
        <v>44379</v>
      </c>
      <c r="AC8" s="68">
        <v>44383</v>
      </c>
      <c r="AD8" s="70">
        <v>44397</v>
      </c>
      <c r="AE8" s="70">
        <v>44397</v>
      </c>
      <c r="AF8" s="69"/>
      <c r="AG8" s="67"/>
      <c r="AH8" s="68">
        <v>44383</v>
      </c>
      <c r="AI8" s="68">
        <v>44383</v>
      </c>
      <c r="AJ8" s="70">
        <v>44377</v>
      </c>
      <c r="AK8" s="70">
        <v>44377</v>
      </c>
      <c r="AL8" s="70">
        <v>44377</v>
      </c>
      <c r="AM8" s="70">
        <v>44377</v>
      </c>
      <c r="AN8" s="70">
        <v>44377</v>
      </c>
      <c r="AO8" s="68">
        <v>44383</v>
      </c>
      <c r="AP8" s="68">
        <v>44383</v>
      </c>
      <c r="AQ8" s="70">
        <v>44383</v>
      </c>
      <c r="AR8" s="70">
        <v>44383</v>
      </c>
      <c r="AS8" s="71"/>
      <c r="AT8" s="71"/>
    </row>
    <row r="9" spans="1:46" s="60" customFormat="1" x14ac:dyDescent="0.15">
      <c r="A9" s="60" t="s">
        <v>79</v>
      </c>
      <c r="G9" s="63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1"/>
      <c r="T9" s="63"/>
      <c r="U9" s="64"/>
      <c r="V9" s="64"/>
      <c r="W9" s="65"/>
      <c r="X9" s="65"/>
      <c r="Y9" s="65"/>
      <c r="Z9" s="65"/>
      <c r="AA9" s="65"/>
      <c r="AB9" s="65"/>
      <c r="AC9" s="64"/>
      <c r="AD9" s="65"/>
      <c r="AE9" s="65"/>
      <c r="AF9" s="61"/>
      <c r="AG9" s="63"/>
      <c r="AH9" s="64"/>
      <c r="AI9" s="64"/>
      <c r="AJ9" s="65"/>
      <c r="AK9" s="65"/>
      <c r="AL9" s="65"/>
      <c r="AM9" s="65"/>
      <c r="AN9" s="65"/>
      <c r="AO9" s="64"/>
      <c r="AP9" s="64"/>
      <c r="AQ9" s="65"/>
      <c r="AR9" s="65"/>
      <c r="AS9" s="53"/>
      <c r="AT9" s="53"/>
    </row>
    <row r="10" spans="1:46" s="32" customFormat="1" x14ac:dyDescent="0.15">
      <c r="A10" s="32" t="s">
        <v>50</v>
      </c>
      <c r="B10" s="32" t="s">
        <v>80</v>
      </c>
      <c r="C10" s="32">
        <v>0.9</v>
      </c>
      <c r="D10" s="49"/>
      <c r="E10" s="49"/>
      <c r="F10" s="75">
        <f>SUM(H10:R10)</f>
        <v>2313</v>
      </c>
      <c r="G10" s="76" t="e">
        <f>F10/$B10</f>
        <v>#VALUE!</v>
      </c>
      <c r="H10" s="32">
        <f>H$5*$C10</f>
        <v>207</v>
      </c>
      <c r="I10" s="32">
        <f t="shared" ref="I10:R22" si="0">I$5*$C10</f>
        <v>207</v>
      </c>
      <c r="J10" s="32">
        <f t="shared" si="0"/>
        <v>171</v>
      </c>
      <c r="K10" s="32">
        <f t="shared" si="0"/>
        <v>171</v>
      </c>
      <c r="L10" s="32">
        <f t="shared" si="0"/>
        <v>171</v>
      </c>
      <c r="M10" s="32">
        <f t="shared" si="0"/>
        <v>171</v>
      </c>
      <c r="N10" s="32">
        <f t="shared" si="0"/>
        <v>207</v>
      </c>
      <c r="O10" s="32">
        <f t="shared" si="0"/>
        <v>297</v>
      </c>
      <c r="P10" s="32">
        <f t="shared" si="0"/>
        <v>297</v>
      </c>
      <c r="Q10" s="32">
        <f t="shared" si="0"/>
        <v>207</v>
      </c>
      <c r="R10" s="32">
        <f t="shared" si="0"/>
        <v>207</v>
      </c>
      <c r="S10" s="78">
        <f t="shared" ref="S10:S23" si="1">SUM(U10:AE10)</f>
        <v>2187</v>
      </c>
      <c r="T10" s="79" t="e">
        <f>S10/$B10</f>
        <v>#VALUE!</v>
      </c>
      <c r="U10" s="32">
        <f t="shared" ref="U10:AE22" si="2">U$5*$C10</f>
        <v>207</v>
      </c>
      <c r="V10" s="32">
        <f t="shared" si="2"/>
        <v>207</v>
      </c>
      <c r="W10" s="32">
        <f t="shared" si="2"/>
        <v>171</v>
      </c>
      <c r="X10" s="32">
        <f t="shared" si="2"/>
        <v>171</v>
      </c>
      <c r="Y10" s="32">
        <f t="shared" si="2"/>
        <v>171</v>
      </c>
      <c r="Z10" s="32">
        <f t="shared" si="2"/>
        <v>171</v>
      </c>
      <c r="AA10" s="32">
        <f t="shared" si="2"/>
        <v>171</v>
      </c>
      <c r="AB10" s="32">
        <f t="shared" si="2"/>
        <v>207</v>
      </c>
      <c r="AC10" s="32">
        <f t="shared" si="2"/>
        <v>297</v>
      </c>
      <c r="AD10" s="32">
        <f t="shared" si="2"/>
        <v>207</v>
      </c>
      <c r="AE10" s="32">
        <f t="shared" si="2"/>
        <v>207</v>
      </c>
      <c r="AF10" s="80">
        <f t="shared" ref="AF10:AF24" si="3">SUM(AH10:AR10)</f>
        <v>2313</v>
      </c>
      <c r="AG10" s="81" t="e">
        <f>AF10/$B10</f>
        <v>#VALUE!</v>
      </c>
      <c r="AH10" s="32">
        <f t="shared" ref="AH10:AR22" si="4">AH$5*$C10</f>
        <v>207</v>
      </c>
      <c r="AI10" s="32">
        <f t="shared" si="4"/>
        <v>207</v>
      </c>
      <c r="AJ10" s="32">
        <f t="shared" si="4"/>
        <v>171</v>
      </c>
      <c r="AK10" s="32">
        <f t="shared" si="4"/>
        <v>171</v>
      </c>
      <c r="AL10" s="32">
        <f t="shared" si="4"/>
        <v>171</v>
      </c>
      <c r="AM10" s="32">
        <f t="shared" si="4"/>
        <v>171</v>
      </c>
      <c r="AN10" s="32">
        <f t="shared" si="4"/>
        <v>207</v>
      </c>
      <c r="AO10" s="32">
        <f t="shared" si="4"/>
        <v>297</v>
      </c>
      <c r="AP10" s="32">
        <f t="shared" si="4"/>
        <v>297</v>
      </c>
      <c r="AQ10" s="32">
        <f t="shared" si="4"/>
        <v>207</v>
      </c>
      <c r="AR10" s="32">
        <f t="shared" si="4"/>
        <v>207</v>
      </c>
      <c r="AS10" s="33"/>
      <c r="AT10" s="33"/>
    </row>
    <row r="11" spans="1:46" s="32" customFormat="1" x14ac:dyDescent="0.15">
      <c r="A11" s="32" t="s">
        <v>48</v>
      </c>
      <c r="B11" s="32" t="s">
        <v>80</v>
      </c>
      <c r="C11" s="32">
        <v>0.9</v>
      </c>
      <c r="D11" s="49"/>
      <c r="E11" s="49"/>
      <c r="F11" s="77">
        <f t="shared" ref="F11:F23" si="5">SUM(H11:R11)</f>
        <v>2313</v>
      </c>
      <c r="G11" s="76" t="e">
        <f t="shared" ref="G11:G23" si="6">F11/$B11</f>
        <v>#VALUE!</v>
      </c>
      <c r="H11" s="32">
        <f t="shared" ref="H11:R22" si="7">H$5*$C11</f>
        <v>207</v>
      </c>
      <c r="I11" s="32">
        <f t="shared" si="0"/>
        <v>207</v>
      </c>
      <c r="J11" s="32">
        <f t="shared" si="0"/>
        <v>171</v>
      </c>
      <c r="K11" s="32">
        <f t="shared" si="0"/>
        <v>171</v>
      </c>
      <c r="L11" s="32">
        <f t="shared" si="0"/>
        <v>171</v>
      </c>
      <c r="M11" s="32">
        <f t="shared" si="0"/>
        <v>171</v>
      </c>
      <c r="N11" s="32">
        <f t="shared" si="0"/>
        <v>207</v>
      </c>
      <c r="O11" s="32">
        <f t="shared" si="0"/>
        <v>297</v>
      </c>
      <c r="P11" s="32">
        <f t="shared" si="0"/>
        <v>297</v>
      </c>
      <c r="Q11" s="32">
        <f t="shared" si="0"/>
        <v>207</v>
      </c>
      <c r="R11" s="32">
        <f t="shared" si="0"/>
        <v>207</v>
      </c>
      <c r="S11" s="78">
        <f t="shared" si="1"/>
        <v>2187</v>
      </c>
      <c r="T11" s="79" t="e">
        <f t="shared" ref="T11:T23" si="8">S11/$B11</f>
        <v>#VALUE!</v>
      </c>
      <c r="U11" s="32">
        <f t="shared" si="2"/>
        <v>207</v>
      </c>
      <c r="V11" s="32">
        <f t="shared" si="2"/>
        <v>207</v>
      </c>
      <c r="W11" s="32">
        <f t="shared" si="2"/>
        <v>171</v>
      </c>
      <c r="X11" s="32">
        <f t="shared" si="2"/>
        <v>171</v>
      </c>
      <c r="Y11" s="32">
        <f t="shared" si="2"/>
        <v>171</v>
      </c>
      <c r="Z11" s="32">
        <f t="shared" si="2"/>
        <v>171</v>
      </c>
      <c r="AA11" s="32">
        <f t="shared" si="2"/>
        <v>171</v>
      </c>
      <c r="AB11" s="32">
        <f t="shared" si="2"/>
        <v>207</v>
      </c>
      <c r="AC11" s="32">
        <f t="shared" si="2"/>
        <v>297</v>
      </c>
      <c r="AD11" s="32">
        <f t="shared" si="2"/>
        <v>207</v>
      </c>
      <c r="AE11" s="32">
        <f t="shared" si="2"/>
        <v>207</v>
      </c>
      <c r="AF11" s="80">
        <f t="shared" si="3"/>
        <v>2313</v>
      </c>
      <c r="AG11" s="81" t="e">
        <f t="shared" ref="AG11:AG23" si="9">AF11/$B11</f>
        <v>#VALUE!</v>
      </c>
      <c r="AH11" s="32">
        <f t="shared" si="4"/>
        <v>207</v>
      </c>
      <c r="AI11" s="32">
        <f t="shared" si="4"/>
        <v>207</v>
      </c>
      <c r="AJ11" s="32">
        <f t="shared" si="4"/>
        <v>171</v>
      </c>
      <c r="AK11" s="32">
        <f t="shared" si="4"/>
        <v>171</v>
      </c>
      <c r="AL11" s="32">
        <f t="shared" si="4"/>
        <v>171</v>
      </c>
      <c r="AM11" s="32">
        <f t="shared" si="4"/>
        <v>171</v>
      </c>
      <c r="AN11" s="32">
        <f t="shared" si="4"/>
        <v>207</v>
      </c>
      <c r="AO11" s="32">
        <f t="shared" si="4"/>
        <v>297</v>
      </c>
      <c r="AP11" s="32">
        <f t="shared" si="4"/>
        <v>297</v>
      </c>
      <c r="AQ11" s="32">
        <f t="shared" si="4"/>
        <v>207</v>
      </c>
      <c r="AR11" s="32">
        <f t="shared" si="4"/>
        <v>207</v>
      </c>
      <c r="AS11" s="33"/>
      <c r="AT11" s="33"/>
    </row>
    <row r="12" spans="1:46" s="32" customFormat="1" x14ac:dyDescent="0.15">
      <c r="A12" s="32" t="s">
        <v>49</v>
      </c>
      <c r="B12" s="32" t="s">
        <v>80</v>
      </c>
      <c r="C12" s="32">
        <v>0.9</v>
      </c>
      <c r="D12" s="49"/>
      <c r="E12" s="49"/>
      <c r="F12" s="77">
        <f t="shared" si="5"/>
        <v>2313</v>
      </c>
      <c r="G12" s="76" t="e">
        <f t="shared" si="6"/>
        <v>#VALUE!</v>
      </c>
      <c r="H12" s="32">
        <f t="shared" si="7"/>
        <v>207</v>
      </c>
      <c r="I12" s="32">
        <f t="shared" si="0"/>
        <v>207</v>
      </c>
      <c r="J12" s="32">
        <f t="shared" si="0"/>
        <v>171</v>
      </c>
      <c r="K12" s="32">
        <f t="shared" si="0"/>
        <v>171</v>
      </c>
      <c r="L12" s="32">
        <f t="shared" si="0"/>
        <v>171</v>
      </c>
      <c r="M12" s="32">
        <f t="shared" si="0"/>
        <v>171</v>
      </c>
      <c r="N12" s="32">
        <f t="shared" si="0"/>
        <v>207</v>
      </c>
      <c r="O12" s="32">
        <f t="shared" si="0"/>
        <v>297</v>
      </c>
      <c r="P12" s="32">
        <f t="shared" si="0"/>
        <v>297</v>
      </c>
      <c r="Q12" s="32">
        <f t="shared" si="0"/>
        <v>207</v>
      </c>
      <c r="R12" s="32">
        <f t="shared" si="0"/>
        <v>207</v>
      </c>
      <c r="S12" s="78">
        <f t="shared" si="1"/>
        <v>2187</v>
      </c>
      <c r="T12" s="79" t="e">
        <f t="shared" si="8"/>
        <v>#VALUE!</v>
      </c>
      <c r="U12" s="32">
        <f t="shared" si="2"/>
        <v>207</v>
      </c>
      <c r="V12" s="32">
        <f t="shared" si="2"/>
        <v>207</v>
      </c>
      <c r="W12" s="32">
        <f t="shared" si="2"/>
        <v>171</v>
      </c>
      <c r="X12" s="32">
        <f t="shared" si="2"/>
        <v>171</v>
      </c>
      <c r="Y12" s="32">
        <f t="shared" si="2"/>
        <v>171</v>
      </c>
      <c r="Z12" s="32">
        <f t="shared" si="2"/>
        <v>171</v>
      </c>
      <c r="AA12" s="32">
        <f t="shared" si="2"/>
        <v>171</v>
      </c>
      <c r="AB12" s="32">
        <f t="shared" si="2"/>
        <v>207</v>
      </c>
      <c r="AC12" s="32">
        <f t="shared" si="2"/>
        <v>297</v>
      </c>
      <c r="AD12" s="32">
        <f t="shared" si="2"/>
        <v>207</v>
      </c>
      <c r="AE12" s="32">
        <f t="shared" si="2"/>
        <v>207</v>
      </c>
      <c r="AF12" s="80">
        <f t="shared" si="3"/>
        <v>2313</v>
      </c>
      <c r="AG12" s="81" t="e">
        <f t="shared" si="9"/>
        <v>#VALUE!</v>
      </c>
      <c r="AH12" s="32">
        <f t="shared" si="4"/>
        <v>207</v>
      </c>
      <c r="AI12" s="32">
        <f t="shared" si="4"/>
        <v>207</v>
      </c>
      <c r="AJ12" s="32">
        <f t="shared" si="4"/>
        <v>171</v>
      </c>
      <c r="AK12" s="32">
        <f t="shared" si="4"/>
        <v>171</v>
      </c>
      <c r="AL12" s="32">
        <f t="shared" si="4"/>
        <v>171</v>
      </c>
      <c r="AM12" s="32">
        <f t="shared" si="4"/>
        <v>171</v>
      </c>
      <c r="AN12" s="32">
        <f t="shared" si="4"/>
        <v>207</v>
      </c>
      <c r="AO12" s="32">
        <f t="shared" si="4"/>
        <v>297</v>
      </c>
      <c r="AP12" s="32">
        <f t="shared" si="4"/>
        <v>297</v>
      </c>
      <c r="AQ12" s="32">
        <f t="shared" si="4"/>
        <v>207</v>
      </c>
      <c r="AR12" s="32">
        <f t="shared" si="4"/>
        <v>207</v>
      </c>
      <c r="AS12" s="33"/>
      <c r="AT12" s="33"/>
    </row>
    <row r="13" spans="1:46" s="32" customFormat="1" x14ac:dyDescent="0.15">
      <c r="A13" s="32" t="s">
        <v>51</v>
      </c>
      <c r="B13" s="32" t="s">
        <v>80</v>
      </c>
      <c r="C13" s="32">
        <v>0.9</v>
      </c>
      <c r="D13" s="49"/>
      <c r="E13" s="49"/>
      <c r="F13" s="77">
        <f t="shared" si="5"/>
        <v>2313</v>
      </c>
      <c r="G13" s="76" t="e">
        <f t="shared" si="6"/>
        <v>#VALUE!</v>
      </c>
      <c r="H13" s="32">
        <f>H$5*$C13</f>
        <v>207</v>
      </c>
      <c r="I13" s="32">
        <f t="shared" si="0"/>
        <v>207</v>
      </c>
      <c r="J13" s="32">
        <f t="shared" si="0"/>
        <v>171</v>
      </c>
      <c r="K13" s="32">
        <f t="shared" si="0"/>
        <v>171</v>
      </c>
      <c r="L13" s="32">
        <f t="shared" si="0"/>
        <v>171</v>
      </c>
      <c r="M13" s="32">
        <f t="shared" si="0"/>
        <v>171</v>
      </c>
      <c r="N13" s="32">
        <f t="shared" si="0"/>
        <v>207</v>
      </c>
      <c r="O13" s="32">
        <f t="shared" si="0"/>
        <v>297</v>
      </c>
      <c r="P13" s="32">
        <f t="shared" si="0"/>
        <v>297</v>
      </c>
      <c r="Q13" s="32">
        <f t="shared" si="0"/>
        <v>207</v>
      </c>
      <c r="R13" s="32">
        <f t="shared" si="0"/>
        <v>207</v>
      </c>
      <c r="S13" s="78">
        <f t="shared" si="1"/>
        <v>2187</v>
      </c>
      <c r="T13" s="79" t="e">
        <f t="shared" si="8"/>
        <v>#VALUE!</v>
      </c>
      <c r="U13" s="32">
        <f t="shared" si="2"/>
        <v>207</v>
      </c>
      <c r="V13" s="32">
        <f t="shared" si="2"/>
        <v>207</v>
      </c>
      <c r="W13" s="32">
        <f t="shared" si="2"/>
        <v>171</v>
      </c>
      <c r="X13" s="32">
        <f t="shared" si="2"/>
        <v>171</v>
      </c>
      <c r="Y13" s="32">
        <f t="shared" si="2"/>
        <v>171</v>
      </c>
      <c r="Z13" s="32">
        <f t="shared" si="2"/>
        <v>171</v>
      </c>
      <c r="AA13" s="32">
        <f t="shared" si="2"/>
        <v>171</v>
      </c>
      <c r="AB13" s="32">
        <f t="shared" si="2"/>
        <v>207</v>
      </c>
      <c r="AC13" s="32">
        <f t="shared" si="2"/>
        <v>297</v>
      </c>
      <c r="AD13" s="32">
        <f t="shared" si="2"/>
        <v>207</v>
      </c>
      <c r="AE13" s="32">
        <f t="shared" si="2"/>
        <v>207</v>
      </c>
      <c r="AF13" s="80">
        <f t="shared" si="3"/>
        <v>2313</v>
      </c>
      <c r="AG13" s="81" t="e">
        <f t="shared" si="9"/>
        <v>#VALUE!</v>
      </c>
      <c r="AH13" s="32">
        <f t="shared" si="4"/>
        <v>207</v>
      </c>
      <c r="AI13" s="32">
        <f t="shared" si="4"/>
        <v>207</v>
      </c>
      <c r="AJ13" s="32">
        <f t="shared" si="4"/>
        <v>171</v>
      </c>
      <c r="AK13" s="32">
        <f t="shared" si="4"/>
        <v>171</v>
      </c>
      <c r="AL13" s="32">
        <f t="shared" si="4"/>
        <v>171</v>
      </c>
      <c r="AM13" s="32">
        <f t="shared" si="4"/>
        <v>171</v>
      </c>
      <c r="AN13" s="32">
        <f t="shared" si="4"/>
        <v>207</v>
      </c>
      <c r="AO13" s="32">
        <f t="shared" si="4"/>
        <v>297</v>
      </c>
      <c r="AP13" s="32">
        <f t="shared" si="4"/>
        <v>297</v>
      </c>
      <c r="AQ13" s="32">
        <f t="shared" si="4"/>
        <v>207</v>
      </c>
      <c r="AR13" s="32">
        <f t="shared" si="4"/>
        <v>207</v>
      </c>
      <c r="AS13" s="33"/>
      <c r="AT13" s="33"/>
    </row>
    <row r="14" spans="1:46" s="32" customFormat="1" x14ac:dyDescent="0.15">
      <c r="A14" s="32" t="s">
        <v>52</v>
      </c>
      <c r="B14" s="32" t="s">
        <v>80</v>
      </c>
      <c r="C14" s="32">
        <v>0.9</v>
      </c>
      <c r="D14" s="49"/>
      <c r="E14" s="49"/>
      <c r="F14" s="77">
        <f t="shared" si="5"/>
        <v>2313</v>
      </c>
      <c r="G14" s="76" t="e">
        <f t="shared" si="6"/>
        <v>#VALUE!</v>
      </c>
      <c r="H14" s="32">
        <f t="shared" si="7"/>
        <v>207</v>
      </c>
      <c r="I14" s="32">
        <f t="shared" si="0"/>
        <v>207</v>
      </c>
      <c r="J14" s="32">
        <f t="shared" si="0"/>
        <v>171</v>
      </c>
      <c r="K14" s="32">
        <f t="shared" si="0"/>
        <v>171</v>
      </c>
      <c r="L14" s="32">
        <f t="shared" si="0"/>
        <v>171</v>
      </c>
      <c r="M14" s="32">
        <f t="shared" si="0"/>
        <v>171</v>
      </c>
      <c r="N14" s="32">
        <f t="shared" si="0"/>
        <v>207</v>
      </c>
      <c r="O14" s="32">
        <f t="shared" si="0"/>
        <v>297</v>
      </c>
      <c r="P14" s="32">
        <f t="shared" si="0"/>
        <v>297</v>
      </c>
      <c r="Q14" s="32">
        <f t="shared" si="0"/>
        <v>207</v>
      </c>
      <c r="R14" s="32">
        <f t="shared" si="0"/>
        <v>207</v>
      </c>
      <c r="S14" s="78">
        <f t="shared" si="1"/>
        <v>2187</v>
      </c>
      <c r="T14" s="79" t="e">
        <f t="shared" si="8"/>
        <v>#VALUE!</v>
      </c>
      <c r="U14" s="32">
        <f t="shared" si="2"/>
        <v>207</v>
      </c>
      <c r="V14" s="32">
        <f t="shared" si="2"/>
        <v>207</v>
      </c>
      <c r="W14" s="32">
        <f t="shared" si="2"/>
        <v>171</v>
      </c>
      <c r="X14" s="32">
        <f t="shared" si="2"/>
        <v>171</v>
      </c>
      <c r="Y14" s="32">
        <f t="shared" si="2"/>
        <v>171</v>
      </c>
      <c r="Z14" s="32">
        <f t="shared" si="2"/>
        <v>171</v>
      </c>
      <c r="AA14" s="32">
        <f t="shared" si="2"/>
        <v>171</v>
      </c>
      <c r="AB14" s="32">
        <f t="shared" si="2"/>
        <v>207</v>
      </c>
      <c r="AC14" s="32">
        <f t="shared" si="2"/>
        <v>297</v>
      </c>
      <c r="AD14" s="32">
        <f t="shared" si="2"/>
        <v>207</v>
      </c>
      <c r="AE14" s="32">
        <f t="shared" si="2"/>
        <v>207</v>
      </c>
      <c r="AF14" s="80">
        <f t="shared" si="3"/>
        <v>2313</v>
      </c>
      <c r="AG14" s="81" t="e">
        <f t="shared" si="9"/>
        <v>#VALUE!</v>
      </c>
      <c r="AH14" s="32">
        <f t="shared" si="4"/>
        <v>207</v>
      </c>
      <c r="AI14" s="32">
        <f t="shared" si="4"/>
        <v>207</v>
      </c>
      <c r="AJ14" s="32">
        <f t="shared" si="4"/>
        <v>171</v>
      </c>
      <c r="AK14" s="32">
        <f t="shared" si="4"/>
        <v>171</v>
      </c>
      <c r="AL14" s="32">
        <f t="shared" si="4"/>
        <v>171</v>
      </c>
      <c r="AM14" s="32">
        <f t="shared" si="4"/>
        <v>171</v>
      </c>
      <c r="AN14" s="32">
        <f t="shared" si="4"/>
        <v>207</v>
      </c>
      <c r="AO14" s="32">
        <f t="shared" si="4"/>
        <v>297</v>
      </c>
      <c r="AP14" s="32">
        <f t="shared" si="4"/>
        <v>297</v>
      </c>
      <c r="AQ14" s="32">
        <f t="shared" si="4"/>
        <v>207</v>
      </c>
      <c r="AR14" s="32">
        <f t="shared" si="4"/>
        <v>207</v>
      </c>
      <c r="AS14" s="33"/>
      <c r="AT14" s="33"/>
    </row>
    <row r="15" spans="1:46" s="32" customFormat="1" x14ac:dyDescent="0.15">
      <c r="A15" s="32" t="s">
        <v>53</v>
      </c>
      <c r="B15" s="32" t="s">
        <v>80</v>
      </c>
      <c r="C15" s="32">
        <v>0.9</v>
      </c>
      <c r="D15" s="49"/>
      <c r="E15" s="49"/>
      <c r="F15" s="77">
        <f t="shared" si="5"/>
        <v>2313</v>
      </c>
      <c r="G15" s="76" t="e">
        <f t="shared" si="6"/>
        <v>#VALUE!</v>
      </c>
      <c r="H15" s="32">
        <f t="shared" si="7"/>
        <v>207</v>
      </c>
      <c r="I15" s="32">
        <f t="shared" si="0"/>
        <v>207</v>
      </c>
      <c r="J15" s="32">
        <f t="shared" si="0"/>
        <v>171</v>
      </c>
      <c r="K15" s="32">
        <f t="shared" si="0"/>
        <v>171</v>
      </c>
      <c r="L15" s="32">
        <f t="shared" si="0"/>
        <v>171</v>
      </c>
      <c r="M15" s="32">
        <f t="shared" si="0"/>
        <v>171</v>
      </c>
      <c r="N15" s="32">
        <f t="shared" si="0"/>
        <v>207</v>
      </c>
      <c r="O15" s="32">
        <f t="shared" si="0"/>
        <v>297</v>
      </c>
      <c r="P15" s="32">
        <f t="shared" si="0"/>
        <v>297</v>
      </c>
      <c r="Q15" s="32">
        <f t="shared" si="0"/>
        <v>207</v>
      </c>
      <c r="R15" s="32">
        <f t="shared" si="0"/>
        <v>207</v>
      </c>
      <c r="S15" s="78">
        <f t="shared" si="1"/>
        <v>2187</v>
      </c>
      <c r="T15" s="79" t="e">
        <f t="shared" si="8"/>
        <v>#VALUE!</v>
      </c>
      <c r="U15" s="32">
        <f t="shared" si="2"/>
        <v>207</v>
      </c>
      <c r="V15" s="32">
        <f t="shared" si="2"/>
        <v>207</v>
      </c>
      <c r="W15" s="32">
        <f t="shared" si="2"/>
        <v>171</v>
      </c>
      <c r="X15" s="32">
        <f t="shared" si="2"/>
        <v>171</v>
      </c>
      <c r="Y15" s="32">
        <f t="shared" si="2"/>
        <v>171</v>
      </c>
      <c r="Z15" s="32">
        <f t="shared" si="2"/>
        <v>171</v>
      </c>
      <c r="AA15" s="32">
        <f t="shared" si="2"/>
        <v>171</v>
      </c>
      <c r="AB15" s="32">
        <f t="shared" si="2"/>
        <v>207</v>
      </c>
      <c r="AC15" s="32">
        <f t="shared" si="2"/>
        <v>297</v>
      </c>
      <c r="AD15" s="32">
        <f t="shared" si="2"/>
        <v>207</v>
      </c>
      <c r="AE15" s="32">
        <f t="shared" si="2"/>
        <v>207</v>
      </c>
      <c r="AF15" s="80">
        <f t="shared" si="3"/>
        <v>2313</v>
      </c>
      <c r="AG15" s="81" t="e">
        <f t="shared" si="9"/>
        <v>#VALUE!</v>
      </c>
      <c r="AH15" s="32">
        <f t="shared" si="4"/>
        <v>207</v>
      </c>
      <c r="AI15" s="32">
        <f t="shared" si="4"/>
        <v>207</v>
      </c>
      <c r="AJ15" s="32">
        <f t="shared" si="4"/>
        <v>171</v>
      </c>
      <c r="AK15" s="32">
        <f t="shared" si="4"/>
        <v>171</v>
      </c>
      <c r="AL15" s="32">
        <f t="shared" si="4"/>
        <v>171</v>
      </c>
      <c r="AM15" s="32">
        <f t="shared" si="4"/>
        <v>171</v>
      </c>
      <c r="AN15" s="32">
        <f t="shared" si="4"/>
        <v>207</v>
      </c>
      <c r="AO15" s="32">
        <f t="shared" si="4"/>
        <v>297</v>
      </c>
      <c r="AP15" s="32">
        <f t="shared" si="4"/>
        <v>297</v>
      </c>
      <c r="AQ15" s="32">
        <f t="shared" si="4"/>
        <v>207</v>
      </c>
      <c r="AR15" s="32">
        <f t="shared" si="4"/>
        <v>207</v>
      </c>
      <c r="AS15" s="33"/>
      <c r="AT15" s="33"/>
    </row>
    <row r="16" spans="1:46" s="32" customFormat="1" x14ac:dyDescent="0.15">
      <c r="A16" s="32" t="s">
        <v>54</v>
      </c>
      <c r="B16" s="32" t="s">
        <v>80</v>
      </c>
      <c r="C16" s="32">
        <v>0.9</v>
      </c>
      <c r="D16" s="49"/>
      <c r="E16" s="49"/>
      <c r="F16" s="77">
        <f t="shared" si="5"/>
        <v>2313</v>
      </c>
      <c r="G16" s="76" t="e">
        <f t="shared" si="6"/>
        <v>#VALUE!</v>
      </c>
      <c r="H16" s="32">
        <f t="shared" si="7"/>
        <v>207</v>
      </c>
      <c r="I16" s="32">
        <f t="shared" si="0"/>
        <v>207</v>
      </c>
      <c r="J16" s="32">
        <f t="shared" si="0"/>
        <v>171</v>
      </c>
      <c r="K16" s="32">
        <f t="shared" si="0"/>
        <v>171</v>
      </c>
      <c r="L16" s="32">
        <f t="shared" si="0"/>
        <v>171</v>
      </c>
      <c r="M16" s="32">
        <f t="shared" si="0"/>
        <v>171</v>
      </c>
      <c r="N16" s="32">
        <f t="shared" si="0"/>
        <v>207</v>
      </c>
      <c r="O16" s="32">
        <f t="shared" si="0"/>
        <v>297</v>
      </c>
      <c r="P16" s="32">
        <f t="shared" si="0"/>
        <v>297</v>
      </c>
      <c r="Q16" s="32">
        <f t="shared" si="0"/>
        <v>207</v>
      </c>
      <c r="R16" s="32">
        <f t="shared" si="0"/>
        <v>207</v>
      </c>
      <c r="S16" s="78">
        <f t="shared" si="1"/>
        <v>2187</v>
      </c>
      <c r="T16" s="79" t="e">
        <f t="shared" si="8"/>
        <v>#VALUE!</v>
      </c>
      <c r="U16" s="32">
        <f t="shared" si="2"/>
        <v>207</v>
      </c>
      <c r="V16" s="32">
        <f t="shared" si="2"/>
        <v>207</v>
      </c>
      <c r="W16" s="32">
        <f t="shared" si="2"/>
        <v>171</v>
      </c>
      <c r="X16" s="32">
        <f t="shared" si="2"/>
        <v>171</v>
      </c>
      <c r="Y16" s="32">
        <f t="shared" si="2"/>
        <v>171</v>
      </c>
      <c r="Z16" s="32">
        <f t="shared" si="2"/>
        <v>171</v>
      </c>
      <c r="AA16" s="32">
        <f t="shared" si="2"/>
        <v>171</v>
      </c>
      <c r="AB16" s="32">
        <f t="shared" si="2"/>
        <v>207</v>
      </c>
      <c r="AC16" s="32">
        <f t="shared" si="2"/>
        <v>297</v>
      </c>
      <c r="AD16" s="32">
        <f t="shared" si="2"/>
        <v>207</v>
      </c>
      <c r="AE16" s="32">
        <f t="shared" si="2"/>
        <v>207</v>
      </c>
      <c r="AF16" s="80">
        <f t="shared" si="3"/>
        <v>2313</v>
      </c>
      <c r="AG16" s="81" t="e">
        <f t="shared" si="9"/>
        <v>#VALUE!</v>
      </c>
      <c r="AH16" s="32">
        <f t="shared" si="4"/>
        <v>207</v>
      </c>
      <c r="AI16" s="32">
        <f t="shared" si="4"/>
        <v>207</v>
      </c>
      <c r="AJ16" s="32">
        <f t="shared" si="4"/>
        <v>171</v>
      </c>
      <c r="AK16" s="32">
        <f t="shared" si="4"/>
        <v>171</v>
      </c>
      <c r="AL16" s="32">
        <f t="shared" si="4"/>
        <v>171</v>
      </c>
      <c r="AM16" s="32">
        <f t="shared" si="4"/>
        <v>171</v>
      </c>
      <c r="AN16" s="32">
        <f t="shared" si="4"/>
        <v>207</v>
      </c>
      <c r="AO16" s="32">
        <f t="shared" si="4"/>
        <v>297</v>
      </c>
      <c r="AP16" s="32">
        <f t="shared" si="4"/>
        <v>297</v>
      </c>
      <c r="AQ16" s="32">
        <f t="shared" si="4"/>
        <v>207</v>
      </c>
      <c r="AR16" s="32">
        <f t="shared" si="4"/>
        <v>207</v>
      </c>
      <c r="AS16" s="33"/>
      <c r="AT16" s="33"/>
    </row>
    <row r="17" spans="1:46" s="32" customFormat="1" x14ac:dyDescent="0.15">
      <c r="A17" s="32" t="s">
        <v>55</v>
      </c>
      <c r="B17" s="32" t="s">
        <v>80</v>
      </c>
      <c r="C17" s="32">
        <v>0.9</v>
      </c>
      <c r="D17" s="49"/>
      <c r="E17" s="49"/>
      <c r="F17" s="77">
        <f t="shared" si="5"/>
        <v>2313</v>
      </c>
      <c r="G17" s="76" t="e">
        <f t="shared" si="6"/>
        <v>#VALUE!</v>
      </c>
      <c r="H17" s="32">
        <f t="shared" si="7"/>
        <v>207</v>
      </c>
      <c r="I17" s="32">
        <f t="shared" si="0"/>
        <v>207</v>
      </c>
      <c r="J17" s="32">
        <f t="shared" si="0"/>
        <v>171</v>
      </c>
      <c r="K17" s="32">
        <f t="shared" si="0"/>
        <v>171</v>
      </c>
      <c r="L17" s="32">
        <f t="shared" si="0"/>
        <v>171</v>
      </c>
      <c r="M17" s="32">
        <f t="shared" si="0"/>
        <v>171</v>
      </c>
      <c r="N17" s="32">
        <f t="shared" si="0"/>
        <v>207</v>
      </c>
      <c r="O17" s="32">
        <f t="shared" si="0"/>
        <v>297</v>
      </c>
      <c r="P17" s="32">
        <f t="shared" si="0"/>
        <v>297</v>
      </c>
      <c r="Q17" s="32">
        <f t="shared" si="0"/>
        <v>207</v>
      </c>
      <c r="R17" s="32">
        <f t="shared" si="0"/>
        <v>207</v>
      </c>
      <c r="S17" s="78">
        <f t="shared" si="1"/>
        <v>2187</v>
      </c>
      <c r="T17" s="79" t="e">
        <f t="shared" si="8"/>
        <v>#VALUE!</v>
      </c>
      <c r="U17" s="32">
        <f t="shared" si="2"/>
        <v>207</v>
      </c>
      <c r="V17" s="32">
        <f t="shared" si="2"/>
        <v>207</v>
      </c>
      <c r="W17" s="32">
        <f t="shared" si="2"/>
        <v>171</v>
      </c>
      <c r="X17" s="32">
        <f t="shared" si="2"/>
        <v>171</v>
      </c>
      <c r="Y17" s="32">
        <f t="shared" si="2"/>
        <v>171</v>
      </c>
      <c r="Z17" s="32">
        <f t="shared" si="2"/>
        <v>171</v>
      </c>
      <c r="AA17" s="32">
        <f t="shared" si="2"/>
        <v>171</v>
      </c>
      <c r="AB17" s="32">
        <f t="shared" si="2"/>
        <v>207</v>
      </c>
      <c r="AC17" s="32">
        <f t="shared" si="2"/>
        <v>297</v>
      </c>
      <c r="AD17" s="32">
        <f t="shared" si="2"/>
        <v>207</v>
      </c>
      <c r="AE17" s="32">
        <f t="shared" si="2"/>
        <v>207</v>
      </c>
      <c r="AF17" s="80">
        <f t="shared" si="3"/>
        <v>2313</v>
      </c>
      <c r="AG17" s="81" t="e">
        <f t="shared" si="9"/>
        <v>#VALUE!</v>
      </c>
      <c r="AH17" s="32">
        <f t="shared" si="4"/>
        <v>207</v>
      </c>
      <c r="AI17" s="32">
        <f t="shared" si="4"/>
        <v>207</v>
      </c>
      <c r="AJ17" s="32">
        <f t="shared" si="4"/>
        <v>171</v>
      </c>
      <c r="AK17" s="32">
        <f t="shared" si="4"/>
        <v>171</v>
      </c>
      <c r="AL17" s="32">
        <f t="shared" si="4"/>
        <v>171</v>
      </c>
      <c r="AM17" s="32">
        <f t="shared" si="4"/>
        <v>171</v>
      </c>
      <c r="AN17" s="32">
        <f t="shared" si="4"/>
        <v>207</v>
      </c>
      <c r="AO17" s="32">
        <f t="shared" si="4"/>
        <v>297</v>
      </c>
      <c r="AP17" s="32">
        <f t="shared" si="4"/>
        <v>297</v>
      </c>
      <c r="AQ17" s="32">
        <f t="shared" si="4"/>
        <v>207</v>
      </c>
      <c r="AR17" s="32">
        <f t="shared" si="4"/>
        <v>207</v>
      </c>
      <c r="AS17" s="33"/>
      <c r="AT17" s="33"/>
    </row>
    <row r="18" spans="1:46" s="32" customFormat="1" x14ac:dyDescent="0.15">
      <c r="A18" s="32" t="s">
        <v>56</v>
      </c>
      <c r="B18" s="32" t="s">
        <v>80</v>
      </c>
      <c r="C18" s="32">
        <v>0.9</v>
      </c>
      <c r="D18" s="49"/>
      <c r="E18" s="49"/>
      <c r="F18" s="77">
        <f t="shared" si="5"/>
        <v>2313</v>
      </c>
      <c r="G18" s="76" t="e">
        <f t="shared" si="6"/>
        <v>#VALUE!</v>
      </c>
      <c r="H18" s="32">
        <f t="shared" si="7"/>
        <v>207</v>
      </c>
      <c r="I18" s="32">
        <f t="shared" si="0"/>
        <v>207</v>
      </c>
      <c r="J18" s="32">
        <f t="shared" si="0"/>
        <v>171</v>
      </c>
      <c r="K18" s="32">
        <f t="shared" si="0"/>
        <v>171</v>
      </c>
      <c r="L18" s="32">
        <f t="shared" si="0"/>
        <v>171</v>
      </c>
      <c r="M18" s="32">
        <f t="shared" si="0"/>
        <v>171</v>
      </c>
      <c r="N18" s="32">
        <f t="shared" si="0"/>
        <v>207</v>
      </c>
      <c r="O18" s="32">
        <f t="shared" si="0"/>
        <v>297</v>
      </c>
      <c r="P18" s="32">
        <f t="shared" si="0"/>
        <v>297</v>
      </c>
      <c r="Q18" s="32">
        <f t="shared" si="0"/>
        <v>207</v>
      </c>
      <c r="R18" s="32">
        <f t="shared" si="0"/>
        <v>207</v>
      </c>
      <c r="S18" s="78">
        <f t="shared" si="1"/>
        <v>2187</v>
      </c>
      <c r="T18" s="79" t="e">
        <f t="shared" si="8"/>
        <v>#VALUE!</v>
      </c>
      <c r="U18" s="32">
        <f t="shared" si="2"/>
        <v>207</v>
      </c>
      <c r="V18" s="32">
        <f t="shared" si="2"/>
        <v>207</v>
      </c>
      <c r="W18" s="32">
        <f t="shared" si="2"/>
        <v>171</v>
      </c>
      <c r="X18" s="32">
        <f t="shared" si="2"/>
        <v>171</v>
      </c>
      <c r="Y18" s="32">
        <f t="shared" si="2"/>
        <v>171</v>
      </c>
      <c r="Z18" s="32">
        <f t="shared" si="2"/>
        <v>171</v>
      </c>
      <c r="AA18" s="32">
        <f t="shared" si="2"/>
        <v>171</v>
      </c>
      <c r="AB18" s="32">
        <f t="shared" si="2"/>
        <v>207</v>
      </c>
      <c r="AC18" s="32">
        <f t="shared" si="2"/>
        <v>297</v>
      </c>
      <c r="AD18" s="32">
        <f t="shared" si="2"/>
        <v>207</v>
      </c>
      <c r="AE18" s="32">
        <f t="shared" si="2"/>
        <v>207</v>
      </c>
      <c r="AF18" s="80">
        <f t="shared" si="3"/>
        <v>2313</v>
      </c>
      <c r="AG18" s="81" t="e">
        <f t="shared" si="9"/>
        <v>#VALUE!</v>
      </c>
      <c r="AH18" s="32">
        <f t="shared" si="4"/>
        <v>207</v>
      </c>
      <c r="AI18" s="32">
        <f t="shared" si="4"/>
        <v>207</v>
      </c>
      <c r="AJ18" s="32">
        <f t="shared" si="4"/>
        <v>171</v>
      </c>
      <c r="AK18" s="32">
        <f t="shared" si="4"/>
        <v>171</v>
      </c>
      <c r="AL18" s="32">
        <f t="shared" si="4"/>
        <v>171</v>
      </c>
      <c r="AM18" s="32">
        <f t="shared" si="4"/>
        <v>171</v>
      </c>
      <c r="AN18" s="32">
        <f t="shared" si="4"/>
        <v>207</v>
      </c>
      <c r="AO18" s="32">
        <f t="shared" si="4"/>
        <v>297</v>
      </c>
      <c r="AP18" s="32">
        <f t="shared" si="4"/>
        <v>297</v>
      </c>
      <c r="AQ18" s="32">
        <f t="shared" si="4"/>
        <v>207</v>
      </c>
      <c r="AR18" s="32">
        <f t="shared" si="4"/>
        <v>207</v>
      </c>
      <c r="AS18" s="33"/>
      <c r="AT18" s="33"/>
    </row>
    <row r="19" spans="1:46" s="32" customFormat="1" x14ac:dyDescent="0.15">
      <c r="A19" s="32" t="s">
        <v>57</v>
      </c>
      <c r="B19" s="32" t="s">
        <v>80</v>
      </c>
      <c r="C19" s="32">
        <v>0.9</v>
      </c>
      <c r="D19" s="49"/>
      <c r="E19" s="49"/>
      <c r="F19" s="77">
        <f t="shared" si="5"/>
        <v>2313</v>
      </c>
      <c r="G19" s="76" t="e">
        <f t="shared" si="6"/>
        <v>#VALUE!</v>
      </c>
      <c r="H19" s="32">
        <f t="shared" si="7"/>
        <v>207</v>
      </c>
      <c r="I19" s="32">
        <f t="shared" si="0"/>
        <v>207</v>
      </c>
      <c r="J19" s="32">
        <f t="shared" si="0"/>
        <v>171</v>
      </c>
      <c r="K19" s="32">
        <f t="shared" si="0"/>
        <v>171</v>
      </c>
      <c r="L19" s="32">
        <f t="shared" si="0"/>
        <v>171</v>
      </c>
      <c r="M19" s="32">
        <f t="shared" si="0"/>
        <v>171</v>
      </c>
      <c r="N19" s="32">
        <f t="shared" si="0"/>
        <v>207</v>
      </c>
      <c r="O19" s="32">
        <f t="shared" si="0"/>
        <v>297</v>
      </c>
      <c r="P19" s="32">
        <f t="shared" si="0"/>
        <v>297</v>
      </c>
      <c r="Q19" s="32">
        <f t="shared" si="0"/>
        <v>207</v>
      </c>
      <c r="R19" s="32">
        <f t="shared" si="0"/>
        <v>207</v>
      </c>
      <c r="S19" s="78">
        <f t="shared" si="1"/>
        <v>2187</v>
      </c>
      <c r="T19" s="79" t="e">
        <f t="shared" si="8"/>
        <v>#VALUE!</v>
      </c>
      <c r="U19" s="32">
        <f t="shared" si="2"/>
        <v>207</v>
      </c>
      <c r="V19" s="32">
        <f t="shared" si="2"/>
        <v>207</v>
      </c>
      <c r="W19" s="32">
        <f t="shared" si="2"/>
        <v>171</v>
      </c>
      <c r="X19" s="32">
        <f t="shared" si="2"/>
        <v>171</v>
      </c>
      <c r="Y19" s="32">
        <f t="shared" si="2"/>
        <v>171</v>
      </c>
      <c r="Z19" s="32">
        <f t="shared" si="2"/>
        <v>171</v>
      </c>
      <c r="AA19" s="32">
        <f t="shared" si="2"/>
        <v>171</v>
      </c>
      <c r="AB19" s="32">
        <f t="shared" si="2"/>
        <v>207</v>
      </c>
      <c r="AC19" s="32">
        <f t="shared" si="2"/>
        <v>297</v>
      </c>
      <c r="AD19" s="32">
        <f t="shared" si="2"/>
        <v>207</v>
      </c>
      <c r="AE19" s="32">
        <f t="shared" si="2"/>
        <v>207</v>
      </c>
      <c r="AF19" s="80">
        <f t="shared" si="3"/>
        <v>2313</v>
      </c>
      <c r="AG19" s="81" t="e">
        <f t="shared" si="9"/>
        <v>#VALUE!</v>
      </c>
      <c r="AH19" s="32">
        <f t="shared" si="4"/>
        <v>207</v>
      </c>
      <c r="AI19" s="32">
        <f t="shared" si="4"/>
        <v>207</v>
      </c>
      <c r="AJ19" s="32">
        <f t="shared" si="4"/>
        <v>171</v>
      </c>
      <c r="AK19" s="32">
        <f t="shared" si="4"/>
        <v>171</v>
      </c>
      <c r="AL19" s="32">
        <f t="shared" si="4"/>
        <v>171</v>
      </c>
      <c r="AM19" s="32">
        <f t="shared" si="4"/>
        <v>171</v>
      </c>
      <c r="AN19" s="32">
        <f t="shared" si="4"/>
        <v>207</v>
      </c>
      <c r="AO19" s="32">
        <f t="shared" si="4"/>
        <v>297</v>
      </c>
      <c r="AP19" s="32">
        <f t="shared" si="4"/>
        <v>297</v>
      </c>
      <c r="AQ19" s="32">
        <f t="shared" si="4"/>
        <v>207</v>
      </c>
      <c r="AR19" s="32">
        <f t="shared" si="4"/>
        <v>207</v>
      </c>
      <c r="AS19" s="33"/>
      <c r="AT19" s="33"/>
    </row>
    <row r="20" spans="1:46" s="32" customFormat="1" x14ac:dyDescent="0.15">
      <c r="A20" s="32" t="s">
        <v>58</v>
      </c>
      <c r="B20" s="32" t="s">
        <v>80</v>
      </c>
      <c r="C20" s="32">
        <v>0.9</v>
      </c>
      <c r="D20" s="49"/>
      <c r="E20" s="49"/>
      <c r="F20" s="77">
        <f t="shared" si="5"/>
        <v>2313</v>
      </c>
      <c r="G20" s="76" t="e">
        <f t="shared" si="6"/>
        <v>#VALUE!</v>
      </c>
      <c r="H20" s="32">
        <f t="shared" si="7"/>
        <v>207</v>
      </c>
      <c r="I20" s="32">
        <f t="shared" si="0"/>
        <v>207</v>
      </c>
      <c r="J20" s="32">
        <f t="shared" si="0"/>
        <v>171</v>
      </c>
      <c r="K20" s="32">
        <f t="shared" si="0"/>
        <v>171</v>
      </c>
      <c r="L20" s="32">
        <f t="shared" si="0"/>
        <v>171</v>
      </c>
      <c r="M20" s="32">
        <f t="shared" si="0"/>
        <v>171</v>
      </c>
      <c r="N20" s="32">
        <f t="shared" si="0"/>
        <v>207</v>
      </c>
      <c r="O20" s="32">
        <f t="shared" si="0"/>
        <v>297</v>
      </c>
      <c r="P20" s="32">
        <f t="shared" si="0"/>
        <v>297</v>
      </c>
      <c r="Q20" s="32">
        <f t="shared" si="0"/>
        <v>207</v>
      </c>
      <c r="R20" s="32">
        <f t="shared" si="0"/>
        <v>207</v>
      </c>
      <c r="S20" s="78">
        <f t="shared" si="1"/>
        <v>2187</v>
      </c>
      <c r="T20" s="79" t="e">
        <f t="shared" si="8"/>
        <v>#VALUE!</v>
      </c>
      <c r="U20" s="32">
        <f t="shared" si="2"/>
        <v>207</v>
      </c>
      <c r="V20" s="32">
        <f t="shared" si="2"/>
        <v>207</v>
      </c>
      <c r="W20" s="32">
        <f t="shared" si="2"/>
        <v>171</v>
      </c>
      <c r="X20" s="32">
        <f t="shared" si="2"/>
        <v>171</v>
      </c>
      <c r="Y20" s="32">
        <f t="shared" si="2"/>
        <v>171</v>
      </c>
      <c r="Z20" s="32">
        <f t="shared" si="2"/>
        <v>171</v>
      </c>
      <c r="AA20" s="32">
        <f t="shared" si="2"/>
        <v>171</v>
      </c>
      <c r="AB20" s="32">
        <f t="shared" si="2"/>
        <v>207</v>
      </c>
      <c r="AC20" s="32">
        <f t="shared" si="2"/>
        <v>297</v>
      </c>
      <c r="AD20" s="32">
        <f t="shared" si="2"/>
        <v>207</v>
      </c>
      <c r="AE20" s="32">
        <f t="shared" si="2"/>
        <v>207</v>
      </c>
      <c r="AF20" s="80">
        <f t="shared" si="3"/>
        <v>2313</v>
      </c>
      <c r="AG20" s="81" t="e">
        <f t="shared" si="9"/>
        <v>#VALUE!</v>
      </c>
      <c r="AH20" s="32">
        <f t="shared" si="4"/>
        <v>207</v>
      </c>
      <c r="AI20" s="32">
        <f t="shared" si="4"/>
        <v>207</v>
      </c>
      <c r="AJ20" s="32">
        <f t="shared" si="4"/>
        <v>171</v>
      </c>
      <c r="AK20" s="32">
        <f t="shared" si="4"/>
        <v>171</v>
      </c>
      <c r="AL20" s="32">
        <f t="shared" si="4"/>
        <v>171</v>
      </c>
      <c r="AM20" s="32">
        <f t="shared" si="4"/>
        <v>171</v>
      </c>
      <c r="AN20" s="32">
        <f t="shared" si="4"/>
        <v>207</v>
      </c>
      <c r="AO20" s="32">
        <f t="shared" si="4"/>
        <v>297</v>
      </c>
      <c r="AP20" s="32">
        <f t="shared" si="4"/>
        <v>297</v>
      </c>
      <c r="AQ20" s="32">
        <f t="shared" si="4"/>
        <v>207</v>
      </c>
      <c r="AR20" s="32">
        <f t="shared" si="4"/>
        <v>207</v>
      </c>
      <c r="AS20" s="33"/>
      <c r="AT20" s="33"/>
    </row>
    <row r="21" spans="1:46" s="32" customFormat="1" x14ac:dyDescent="0.15">
      <c r="A21" s="32" t="s">
        <v>59</v>
      </c>
      <c r="B21" s="32" t="s">
        <v>80</v>
      </c>
      <c r="C21" s="32">
        <v>0.9</v>
      </c>
      <c r="D21" s="49"/>
      <c r="E21" s="49"/>
      <c r="F21" s="77">
        <f t="shared" si="5"/>
        <v>2313</v>
      </c>
      <c r="G21" s="76" t="e">
        <f t="shared" si="6"/>
        <v>#VALUE!</v>
      </c>
      <c r="H21" s="32">
        <f t="shared" si="7"/>
        <v>207</v>
      </c>
      <c r="I21" s="32">
        <f t="shared" si="0"/>
        <v>207</v>
      </c>
      <c r="J21" s="32">
        <f t="shared" si="0"/>
        <v>171</v>
      </c>
      <c r="K21" s="32">
        <f t="shared" si="0"/>
        <v>171</v>
      </c>
      <c r="L21" s="32">
        <f t="shared" si="0"/>
        <v>171</v>
      </c>
      <c r="M21" s="32">
        <f t="shared" si="0"/>
        <v>171</v>
      </c>
      <c r="N21" s="32">
        <f t="shared" si="0"/>
        <v>207</v>
      </c>
      <c r="O21" s="32">
        <f t="shared" si="0"/>
        <v>297</v>
      </c>
      <c r="P21" s="32">
        <f t="shared" si="0"/>
        <v>297</v>
      </c>
      <c r="Q21" s="32">
        <f t="shared" si="0"/>
        <v>207</v>
      </c>
      <c r="R21" s="32">
        <f t="shared" si="0"/>
        <v>207</v>
      </c>
      <c r="S21" s="78">
        <f t="shared" si="1"/>
        <v>2187</v>
      </c>
      <c r="T21" s="79" t="e">
        <f t="shared" si="8"/>
        <v>#VALUE!</v>
      </c>
      <c r="U21" s="32">
        <f t="shared" si="2"/>
        <v>207</v>
      </c>
      <c r="V21" s="32">
        <f t="shared" si="2"/>
        <v>207</v>
      </c>
      <c r="W21" s="32">
        <f t="shared" si="2"/>
        <v>171</v>
      </c>
      <c r="X21" s="32">
        <f t="shared" si="2"/>
        <v>171</v>
      </c>
      <c r="Y21" s="32">
        <f t="shared" si="2"/>
        <v>171</v>
      </c>
      <c r="Z21" s="32">
        <f t="shared" si="2"/>
        <v>171</v>
      </c>
      <c r="AA21" s="32">
        <f t="shared" si="2"/>
        <v>171</v>
      </c>
      <c r="AB21" s="32">
        <f t="shared" si="2"/>
        <v>207</v>
      </c>
      <c r="AC21" s="32">
        <f t="shared" si="2"/>
        <v>297</v>
      </c>
      <c r="AD21" s="32">
        <f t="shared" si="2"/>
        <v>207</v>
      </c>
      <c r="AE21" s="32">
        <f t="shared" si="2"/>
        <v>207</v>
      </c>
      <c r="AF21" s="80">
        <f t="shared" si="3"/>
        <v>2313</v>
      </c>
      <c r="AG21" s="81" t="e">
        <f t="shared" si="9"/>
        <v>#VALUE!</v>
      </c>
      <c r="AH21" s="32">
        <f t="shared" si="4"/>
        <v>207</v>
      </c>
      <c r="AI21" s="32">
        <f t="shared" si="4"/>
        <v>207</v>
      </c>
      <c r="AJ21" s="32">
        <f t="shared" si="4"/>
        <v>171</v>
      </c>
      <c r="AK21" s="32">
        <f t="shared" si="4"/>
        <v>171</v>
      </c>
      <c r="AL21" s="32">
        <f t="shared" si="4"/>
        <v>171</v>
      </c>
      <c r="AM21" s="32">
        <f t="shared" si="4"/>
        <v>171</v>
      </c>
      <c r="AN21" s="32">
        <f t="shared" si="4"/>
        <v>207</v>
      </c>
      <c r="AO21" s="32">
        <f t="shared" si="4"/>
        <v>297</v>
      </c>
      <c r="AP21" s="32">
        <f t="shared" si="4"/>
        <v>297</v>
      </c>
      <c r="AQ21" s="32">
        <f t="shared" si="4"/>
        <v>207</v>
      </c>
      <c r="AR21" s="32">
        <f t="shared" si="4"/>
        <v>207</v>
      </c>
      <c r="AS21" s="33"/>
      <c r="AT21" s="33"/>
    </row>
    <row r="22" spans="1:46" s="32" customFormat="1" x14ac:dyDescent="0.15">
      <c r="A22" s="32" t="s">
        <v>60</v>
      </c>
      <c r="B22" s="32" t="s">
        <v>80</v>
      </c>
      <c r="C22" s="32">
        <v>0.9</v>
      </c>
      <c r="D22" s="49"/>
      <c r="E22" s="49"/>
      <c r="F22" s="77">
        <f t="shared" si="5"/>
        <v>2313</v>
      </c>
      <c r="G22" s="76" t="e">
        <f t="shared" si="6"/>
        <v>#VALUE!</v>
      </c>
      <c r="H22" s="32">
        <f t="shared" si="7"/>
        <v>207</v>
      </c>
      <c r="I22" s="32">
        <f t="shared" si="0"/>
        <v>207</v>
      </c>
      <c r="J22" s="32">
        <f t="shared" si="0"/>
        <v>171</v>
      </c>
      <c r="K22" s="32">
        <f t="shared" si="0"/>
        <v>171</v>
      </c>
      <c r="L22" s="32">
        <f t="shared" si="0"/>
        <v>171</v>
      </c>
      <c r="M22" s="32">
        <f t="shared" si="0"/>
        <v>171</v>
      </c>
      <c r="N22" s="32">
        <f t="shared" si="0"/>
        <v>207</v>
      </c>
      <c r="O22" s="32">
        <f t="shared" si="0"/>
        <v>297</v>
      </c>
      <c r="P22" s="32">
        <f t="shared" si="0"/>
        <v>297</v>
      </c>
      <c r="Q22" s="32">
        <f t="shared" si="0"/>
        <v>207</v>
      </c>
      <c r="R22" s="32">
        <f t="shared" si="0"/>
        <v>207</v>
      </c>
      <c r="S22" s="78">
        <f t="shared" si="1"/>
        <v>2187</v>
      </c>
      <c r="T22" s="79" t="e">
        <f t="shared" si="8"/>
        <v>#VALUE!</v>
      </c>
      <c r="U22" s="32">
        <f t="shared" si="2"/>
        <v>207</v>
      </c>
      <c r="V22" s="32">
        <f t="shared" si="2"/>
        <v>207</v>
      </c>
      <c r="W22" s="32">
        <f t="shared" si="2"/>
        <v>171</v>
      </c>
      <c r="X22" s="32">
        <f t="shared" si="2"/>
        <v>171</v>
      </c>
      <c r="Y22" s="32">
        <f t="shared" si="2"/>
        <v>171</v>
      </c>
      <c r="Z22" s="32">
        <f t="shared" si="2"/>
        <v>171</v>
      </c>
      <c r="AA22" s="32">
        <f t="shared" si="2"/>
        <v>171</v>
      </c>
      <c r="AB22" s="32">
        <f t="shared" si="2"/>
        <v>207</v>
      </c>
      <c r="AC22" s="32">
        <f t="shared" si="2"/>
        <v>297</v>
      </c>
      <c r="AD22" s="32">
        <f t="shared" si="2"/>
        <v>207</v>
      </c>
      <c r="AE22" s="32">
        <f t="shared" si="2"/>
        <v>207</v>
      </c>
      <c r="AF22" s="80">
        <f t="shared" si="3"/>
        <v>2313</v>
      </c>
      <c r="AG22" s="81" t="e">
        <f t="shared" si="9"/>
        <v>#VALUE!</v>
      </c>
      <c r="AH22" s="32">
        <f t="shared" si="4"/>
        <v>207</v>
      </c>
      <c r="AI22" s="32">
        <f t="shared" si="4"/>
        <v>207</v>
      </c>
      <c r="AJ22" s="32">
        <f t="shared" si="4"/>
        <v>171</v>
      </c>
      <c r="AK22" s="32">
        <f t="shared" si="4"/>
        <v>171</v>
      </c>
      <c r="AL22" s="32">
        <f t="shared" si="4"/>
        <v>171</v>
      </c>
      <c r="AM22" s="32">
        <f t="shared" si="4"/>
        <v>171</v>
      </c>
      <c r="AN22" s="32">
        <f t="shared" si="4"/>
        <v>207</v>
      </c>
      <c r="AO22" s="32">
        <f t="shared" si="4"/>
        <v>297</v>
      </c>
      <c r="AP22" s="32">
        <f t="shared" si="4"/>
        <v>297</v>
      </c>
      <c r="AQ22" s="32">
        <f t="shared" si="4"/>
        <v>207</v>
      </c>
      <c r="AR22" s="32">
        <f t="shared" si="4"/>
        <v>207</v>
      </c>
      <c r="AS22" s="33"/>
      <c r="AT22" s="33"/>
    </row>
    <row r="23" spans="1:46" s="32" customFormat="1" x14ac:dyDescent="0.15">
      <c r="B23" s="32">
        <f>SUM(B10:B22)</f>
        <v>0</v>
      </c>
      <c r="F23" s="77">
        <f t="shared" si="5"/>
        <v>0</v>
      </c>
      <c r="G23" s="76" t="e">
        <f t="shared" si="6"/>
        <v>#DIV/0!</v>
      </c>
      <c r="S23" s="78">
        <f t="shared" si="1"/>
        <v>0</v>
      </c>
      <c r="T23" s="79" t="e">
        <f t="shared" si="8"/>
        <v>#DIV/0!</v>
      </c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47">
        <f t="shared" si="3"/>
        <v>0</v>
      </c>
      <c r="AG23" s="50" t="e">
        <f t="shared" si="9"/>
        <v>#DIV/0!</v>
      </c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</row>
    <row r="24" spans="1:46" s="32" customFormat="1" x14ac:dyDescent="0.15"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33"/>
      <c r="AT24" s="33"/>
    </row>
    <row r="25" spans="1:46" s="60" customFormat="1" x14ac:dyDescent="0.15">
      <c r="A25" s="60" t="s">
        <v>70</v>
      </c>
      <c r="G25" s="63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1"/>
      <c r="T25" s="63"/>
      <c r="U25" s="64"/>
      <c r="V25" s="64"/>
      <c r="W25" s="65"/>
      <c r="X25" s="65"/>
      <c r="Y25" s="65"/>
      <c r="Z25" s="65"/>
      <c r="AA25" s="65"/>
      <c r="AB25" s="65"/>
      <c r="AC25" s="64"/>
      <c r="AD25" s="65"/>
      <c r="AE25" s="65"/>
      <c r="AF25" s="61"/>
      <c r="AG25" s="63"/>
      <c r="AH25" s="64"/>
      <c r="AI25" s="64"/>
      <c r="AJ25" s="65"/>
      <c r="AK25" s="65"/>
      <c r="AL25" s="65"/>
      <c r="AM25" s="65"/>
      <c r="AN25" s="65"/>
      <c r="AO25" s="64"/>
      <c r="AP25" s="64"/>
      <c r="AQ25" s="65"/>
      <c r="AR25" s="65"/>
      <c r="AS25" s="53"/>
      <c r="AT25" s="53"/>
    </row>
    <row r="26" spans="1:46" s="32" customFormat="1" x14ac:dyDescent="0.15">
      <c r="A26" s="32" t="s">
        <v>50</v>
      </c>
      <c r="B26" s="32">
        <v>800</v>
      </c>
      <c r="C26" s="32">
        <f>ROUND(B26/$B$39*$C$39/5,)*5</f>
        <v>10</v>
      </c>
      <c r="D26" s="49">
        <f t="shared" ref="D26:D38" si="10">B26-(F26+S26+AF26)</f>
        <v>0</v>
      </c>
      <c r="E26" s="49"/>
      <c r="F26" s="75">
        <f>SUM(H26:R26)</f>
        <v>215</v>
      </c>
      <c r="G26" s="76">
        <f>F26/$B26</f>
        <v>0.26874999999999999</v>
      </c>
      <c r="J26" s="32">
        <v>70</v>
      </c>
      <c r="K26" s="32">
        <v>75</v>
      </c>
      <c r="L26" s="32">
        <v>25</v>
      </c>
      <c r="M26" s="32">
        <v>25</v>
      </c>
      <c r="N26" s="32">
        <v>20</v>
      </c>
      <c r="S26" s="78">
        <f t="shared" ref="S26:S39" si="11">SUM(U26:AE26)</f>
        <v>295</v>
      </c>
      <c r="T26" s="79">
        <f>S26/$B26</f>
        <v>0.36875000000000002</v>
      </c>
      <c r="U26" s="33"/>
      <c r="V26" s="33"/>
      <c r="W26" s="33">
        <v>60</v>
      </c>
      <c r="X26" s="33">
        <v>60</v>
      </c>
      <c r="Y26" s="32">
        <v>50</v>
      </c>
      <c r="Z26" s="33">
        <v>55</v>
      </c>
      <c r="AA26" s="33">
        <v>50</v>
      </c>
      <c r="AB26" s="33">
        <v>20</v>
      </c>
      <c r="AC26" s="33"/>
      <c r="AD26" s="33"/>
      <c r="AE26" s="33"/>
      <c r="AF26" s="80">
        <f t="shared" ref="AF26:AF41" si="12">SUM(AH26:AR26)</f>
        <v>290</v>
      </c>
      <c r="AG26" s="81">
        <f>AF26/$B26</f>
        <v>0.36249999999999999</v>
      </c>
      <c r="AH26" s="33"/>
      <c r="AI26" s="33"/>
      <c r="AJ26" s="33">
        <v>80</v>
      </c>
      <c r="AK26" s="33">
        <v>100</v>
      </c>
      <c r="AL26" s="33">
        <v>50</v>
      </c>
      <c r="AM26" s="33">
        <v>25</v>
      </c>
      <c r="AN26" s="33">
        <v>15</v>
      </c>
      <c r="AO26" s="33">
        <v>10</v>
      </c>
      <c r="AP26" s="33">
        <v>10</v>
      </c>
      <c r="AQ26" s="33"/>
      <c r="AR26" s="33"/>
      <c r="AS26" s="33"/>
      <c r="AT26" s="33"/>
    </row>
    <row r="27" spans="1:46" s="32" customFormat="1" x14ac:dyDescent="0.15">
      <c r="A27" s="32" t="s">
        <v>48</v>
      </c>
      <c r="B27" s="32">
        <v>2000</v>
      </c>
      <c r="C27" s="32">
        <f t="shared" ref="C27:C38" si="13">ROUND(B27/$B$39*$C$39/5,)*5</f>
        <v>20</v>
      </c>
      <c r="D27" s="49">
        <f t="shared" si="10"/>
        <v>0</v>
      </c>
      <c r="E27" s="49"/>
      <c r="F27" s="77">
        <f t="shared" ref="F27:F39" si="14">SUM(H27:R27)</f>
        <v>765</v>
      </c>
      <c r="G27" s="76">
        <f t="shared" ref="G27:G39" si="15">F27/$B27</f>
        <v>0.38250000000000001</v>
      </c>
      <c r="H27" s="32">
        <v>125</v>
      </c>
      <c r="I27" s="32">
        <v>45</v>
      </c>
      <c r="J27" s="32">
        <v>190</v>
      </c>
      <c r="K27" s="32">
        <v>135</v>
      </c>
      <c r="L27" s="32">
        <v>75</v>
      </c>
      <c r="M27" s="32">
        <v>65</v>
      </c>
      <c r="N27" s="32">
        <v>50</v>
      </c>
      <c r="O27" s="32">
        <v>40</v>
      </c>
      <c r="P27" s="32">
        <v>40</v>
      </c>
      <c r="S27" s="78">
        <f t="shared" si="11"/>
        <v>715</v>
      </c>
      <c r="T27" s="79">
        <f t="shared" ref="T27:T39" si="16">S27/$B27</f>
        <v>0.35749999999999998</v>
      </c>
      <c r="U27" s="32">
        <v>105</v>
      </c>
      <c r="V27" s="33">
        <v>25</v>
      </c>
      <c r="W27" s="33">
        <v>125</v>
      </c>
      <c r="X27" s="33">
        <v>120</v>
      </c>
      <c r="Y27" s="32">
        <v>70</v>
      </c>
      <c r="Z27" s="33">
        <v>95</v>
      </c>
      <c r="AA27" s="33">
        <v>80</v>
      </c>
      <c r="AB27" s="33">
        <v>50</v>
      </c>
      <c r="AC27" s="33">
        <v>45</v>
      </c>
      <c r="AD27" s="33"/>
      <c r="AE27" s="33"/>
      <c r="AF27" s="80">
        <f t="shared" si="12"/>
        <v>520</v>
      </c>
      <c r="AG27" s="81">
        <f t="shared" ref="AG27:AG39" si="17">AF27/$B27</f>
        <v>0.26</v>
      </c>
      <c r="AH27" s="33">
        <v>15</v>
      </c>
      <c r="AI27" s="33">
        <v>15</v>
      </c>
      <c r="AJ27" s="33">
        <v>100</v>
      </c>
      <c r="AK27" s="33">
        <v>145</v>
      </c>
      <c r="AL27" s="33">
        <v>100</v>
      </c>
      <c r="AM27" s="33">
        <v>65</v>
      </c>
      <c r="AN27" s="33">
        <v>40</v>
      </c>
      <c r="AO27" s="33">
        <v>20</v>
      </c>
      <c r="AP27" s="33">
        <v>20</v>
      </c>
      <c r="AQ27" s="33"/>
      <c r="AR27" s="33"/>
      <c r="AS27" s="33"/>
      <c r="AT27" s="33"/>
    </row>
    <row r="28" spans="1:46" s="32" customFormat="1" x14ac:dyDescent="0.15">
      <c r="A28" s="32" t="s">
        <v>49</v>
      </c>
      <c r="B28" s="32">
        <v>2200</v>
      </c>
      <c r="C28" s="32">
        <f t="shared" si="13"/>
        <v>25</v>
      </c>
      <c r="D28" s="49">
        <f t="shared" si="10"/>
        <v>0</v>
      </c>
      <c r="E28" s="49"/>
      <c r="F28" s="77">
        <f t="shared" si="14"/>
        <v>730</v>
      </c>
      <c r="G28" s="76">
        <f t="shared" si="15"/>
        <v>0.33181818181818185</v>
      </c>
      <c r="H28" s="32">
        <v>110</v>
      </c>
      <c r="I28" s="32">
        <v>45</v>
      </c>
      <c r="J28" s="32">
        <v>155</v>
      </c>
      <c r="K28" s="32">
        <v>115</v>
      </c>
      <c r="L28" s="32">
        <v>70</v>
      </c>
      <c r="M28" s="32">
        <v>70</v>
      </c>
      <c r="N28" s="32">
        <v>65</v>
      </c>
      <c r="O28" s="32">
        <v>50</v>
      </c>
      <c r="P28" s="32">
        <v>50</v>
      </c>
      <c r="S28" s="78">
        <f t="shared" si="11"/>
        <v>810</v>
      </c>
      <c r="T28" s="79">
        <f t="shared" si="16"/>
        <v>0.36818181818181817</v>
      </c>
      <c r="U28" s="32">
        <v>110</v>
      </c>
      <c r="V28" s="33">
        <v>45</v>
      </c>
      <c r="W28" s="33">
        <v>110</v>
      </c>
      <c r="X28" s="33">
        <v>130</v>
      </c>
      <c r="Y28" s="32">
        <v>70</v>
      </c>
      <c r="Z28" s="33">
        <v>90</v>
      </c>
      <c r="AA28" s="33">
        <v>80</v>
      </c>
      <c r="AB28" s="33">
        <v>60</v>
      </c>
      <c r="AC28" s="33">
        <v>45</v>
      </c>
      <c r="AD28" s="33">
        <v>30</v>
      </c>
      <c r="AE28" s="33">
        <v>40</v>
      </c>
      <c r="AF28" s="80">
        <f t="shared" si="12"/>
        <v>660</v>
      </c>
      <c r="AG28" s="81">
        <f t="shared" si="17"/>
        <v>0.3</v>
      </c>
      <c r="AH28" s="33">
        <v>40</v>
      </c>
      <c r="AI28" s="33">
        <v>40</v>
      </c>
      <c r="AJ28" s="33">
        <v>105</v>
      </c>
      <c r="AK28" s="33">
        <v>145</v>
      </c>
      <c r="AL28" s="33">
        <v>90</v>
      </c>
      <c r="AM28" s="33">
        <v>70</v>
      </c>
      <c r="AN28" s="33">
        <v>40</v>
      </c>
      <c r="AO28" s="33">
        <v>25</v>
      </c>
      <c r="AP28" s="33">
        <v>25</v>
      </c>
      <c r="AQ28" s="33">
        <v>30</v>
      </c>
      <c r="AR28" s="33">
        <v>50</v>
      </c>
      <c r="AS28" s="33"/>
      <c r="AT28" s="33"/>
    </row>
    <row r="29" spans="1:46" s="32" customFormat="1" x14ac:dyDescent="0.15">
      <c r="A29" s="32" t="s">
        <v>51</v>
      </c>
      <c r="B29" s="32">
        <v>2200</v>
      </c>
      <c r="C29" s="32">
        <f t="shared" si="13"/>
        <v>25</v>
      </c>
      <c r="D29" s="49">
        <f t="shared" si="10"/>
        <v>0</v>
      </c>
      <c r="E29" s="49"/>
      <c r="F29" s="77">
        <f t="shared" si="14"/>
        <v>805</v>
      </c>
      <c r="G29" s="76">
        <f t="shared" si="15"/>
        <v>0.36590909090909091</v>
      </c>
      <c r="H29" s="32">
        <v>100</v>
      </c>
      <c r="I29" s="32">
        <v>40</v>
      </c>
      <c r="J29" s="32">
        <v>140</v>
      </c>
      <c r="K29" s="32">
        <v>105</v>
      </c>
      <c r="L29" s="32">
        <v>70</v>
      </c>
      <c r="M29" s="32">
        <v>70</v>
      </c>
      <c r="N29" s="32">
        <v>60</v>
      </c>
      <c r="O29" s="32">
        <v>50</v>
      </c>
      <c r="P29" s="32">
        <v>50</v>
      </c>
      <c r="Q29" s="32">
        <v>60</v>
      </c>
      <c r="R29" s="32">
        <v>60</v>
      </c>
      <c r="S29" s="78">
        <f t="shared" si="11"/>
        <v>775</v>
      </c>
      <c r="T29" s="79">
        <f t="shared" si="16"/>
        <v>0.35227272727272729</v>
      </c>
      <c r="U29" s="32">
        <v>110</v>
      </c>
      <c r="V29" s="33">
        <v>45</v>
      </c>
      <c r="W29" s="33">
        <v>110</v>
      </c>
      <c r="X29" s="33">
        <v>110</v>
      </c>
      <c r="Y29" s="32">
        <v>70</v>
      </c>
      <c r="Z29" s="33">
        <v>85</v>
      </c>
      <c r="AA29" s="33">
        <v>75</v>
      </c>
      <c r="AB29" s="33">
        <v>60</v>
      </c>
      <c r="AC29" s="33">
        <v>40</v>
      </c>
      <c r="AD29" s="33">
        <v>30</v>
      </c>
      <c r="AE29" s="33">
        <v>40</v>
      </c>
      <c r="AF29" s="80">
        <f t="shared" si="12"/>
        <v>620</v>
      </c>
      <c r="AG29" s="81">
        <f t="shared" si="17"/>
        <v>0.2818181818181818</v>
      </c>
      <c r="AH29" s="33">
        <v>50</v>
      </c>
      <c r="AI29" s="33">
        <v>50</v>
      </c>
      <c r="AJ29" s="33">
        <v>100</v>
      </c>
      <c r="AK29" s="33">
        <v>100</v>
      </c>
      <c r="AL29" s="33">
        <v>80</v>
      </c>
      <c r="AM29" s="33">
        <v>70</v>
      </c>
      <c r="AN29" s="33">
        <v>40</v>
      </c>
      <c r="AO29" s="33">
        <v>25</v>
      </c>
      <c r="AP29" s="33">
        <v>25</v>
      </c>
      <c r="AQ29" s="33">
        <v>30</v>
      </c>
      <c r="AR29" s="33">
        <v>50</v>
      </c>
      <c r="AS29" s="33"/>
      <c r="AT29" s="33"/>
    </row>
    <row r="30" spans="1:46" s="32" customFormat="1" x14ac:dyDescent="0.15">
      <c r="A30" s="32" t="s">
        <v>52</v>
      </c>
      <c r="B30" s="32">
        <v>2200</v>
      </c>
      <c r="C30" s="32">
        <f t="shared" si="13"/>
        <v>25</v>
      </c>
      <c r="D30" s="49">
        <f t="shared" si="10"/>
        <v>0</v>
      </c>
      <c r="E30" s="49"/>
      <c r="F30" s="77">
        <f t="shared" si="14"/>
        <v>815</v>
      </c>
      <c r="G30" s="76">
        <f t="shared" si="15"/>
        <v>0.37045454545454548</v>
      </c>
      <c r="H30" s="32">
        <v>100</v>
      </c>
      <c r="I30" s="32">
        <v>40</v>
      </c>
      <c r="J30" s="32">
        <v>150</v>
      </c>
      <c r="K30" s="32">
        <v>115</v>
      </c>
      <c r="L30" s="32">
        <v>65</v>
      </c>
      <c r="M30" s="32">
        <v>65</v>
      </c>
      <c r="N30" s="32">
        <v>60</v>
      </c>
      <c r="O30" s="32">
        <v>50</v>
      </c>
      <c r="P30" s="32">
        <v>50</v>
      </c>
      <c r="Q30" s="32">
        <v>80</v>
      </c>
      <c r="R30" s="32">
        <v>40</v>
      </c>
      <c r="S30" s="78">
        <f t="shared" si="11"/>
        <v>770</v>
      </c>
      <c r="T30" s="79">
        <f t="shared" si="16"/>
        <v>0.35</v>
      </c>
      <c r="U30" s="32">
        <v>110</v>
      </c>
      <c r="V30" s="33">
        <v>45</v>
      </c>
      <c r="W30" s="33">
        <v>110</v>
      </c>
      <c r="X30" s="33">
        <v>110</v>
      </c>
      <c r="Y30" s="32">
        <v>60</v>
      </c>
      <c r="Z30" s="33">
        <v>85</v>
      </c>
      <c r="AA30" s="33">
        <v>75</v>
      </c>
      <c r="AB30" s="33">
        <v>60</v>
      </c>
      <c r="AC30" s="33">
        <v>45</v>
      </c>
      <c r="AD30" s="33">
        <v>30</v>
      </c>
      <c r="AE30" s="33">
        <v>40</v>
      </c>
      <c r="AF30" s="80">
        <f t="shared" si="12"/>
        <v>615</v>
      </c>
      <c r="AG30" s="81">
        <f t="shared" si="17"/>
        <v>0.27954545454545454</v>
      </c>
      <c r="AH30" s="33">
        <v>45</v>
      </c>
      <c r="AI30" s="33">
        <v>45</v>
      </c>
      <c r="AJ30" s="33">
        <v>100</v>
      </c>
      <c r="AK30" s="33">
        <v>100</v>
      </c>
      <c r="AL30" s="33">
        <v>80</v>
      </c>
      <c r="AM30" s="33">
        <v>70</v>
      </c>
      <c r="AN30" s="33">
        <v>40</v>
      </c>
      <c r="AO30" s="33">
        <v>25</v>
      </c>
      <c r="AP30" s="33">
        <v>25</v>
      </c>
      <c r="AQ30" s="33">
        <v>30</v>
      </c>
      <c r="AR30" s="33">
        <v>55</v>
      </c>
      <c r="AS30" s="33"/>
      <c r="AT30" s="33"/>
    </row>
    <row r="31" spans="1:46" s="32" customFormat="1" x14ac:dyDescent="0.15">
      <c r="A31" s="32" t="s">
        <v>53</v>
      </c>
      <c r="B31" s="32">
        <v>2000</v>
      </c>
      <c r="C31" s="32">
        <f t="shared" si="13"/>
        <v>20</v>
      </c>
      <c r="D31" s="49">
        <f t="shared" si="10"/>
        <v>0</v>
      </c>
      <c r="E31" s="49"/>
      <c r="F31" s="77">
        <f t="shared" si="14"/>
        <v>705</v>
      </c>
      <c r="G31" s="76">
        <f t="shared" si="15"/>
        <v>0.35249999999999998</v>
      </c>
      <c r="H31" s="32">
        <v>100</v>
      </c>
      <c r="I31" s="32">
        <v>35</v>
      </c>
      <c r="J31" s="32">
        <v>100</v>
      </c>
      <c r="K31" s="32">
        <v>90</v>
      </c>
      <c r="L31" s="32">
        <v>65</v>
      </c>
      <c r="M31" s="32">
        <v>65</v>
      </c>
      <c r="N31" s="32">
        <v>50</v>
      </c>
      <c r="O31" s="32">
        <v>40</v>
      </c>
      <c r="P31" s="32">
        <v>40</v>
      </c>
      <c r="Q31" s="32">
        <v>80</v>
      </c>
      <c r="R31" s="32">
        <v>40</v>
      </c>
      <c r="S31" s="78">
        <f t="shared" si="11"/>
        <v>725</v>
      </c>
      <c r="T31" s="79">
        <f t="shared" si="16"/>
        <v>0.36249999999999999</v>
      </c>
      <c r="U31" s="32">
        <v>100</v>
      </c>
      <c r="V31" s="33">
        <v>45</v>
      </c>
      <c r="W31" s="33">
        <v>110</v>
      </c>
      <c r="X31" s="33">
        <v>100</v>
      </c>
      <c r="Y31" s="32">
        <v>60</v>
      </c>
      <c r="Z31" s="33">
        <v>85</v>
      </c>
      <c r="AA31" s="33">
        <v>75</v>
      </c>
      <c r="AB31" s="33">
        <v>50</v>
      </c>
      <c r="AC31" s="33">
        <v>40</v>
      </c>
      <c r="AD31" s="33">
        <v>25</v>
      </c>
      <c r="AE31" s="33">
        <v>35</v>
      </c>
      <c r="AF31" s="80">
        <f t="shared" si="12"/>
        <v>570</v>
      </c>
      <c r="AG31" s="81">
        <f t="shared" si="17"/>
        <v>0.28499999999999998</v>
      </c>
      <c r="AH31" s="33">
        <v>40</v>
      </c>
      <c r="AI31" s="33">
        <v>40</v>
      </c>
      <c r="AJ31" s="33">
        <v>90</v>
      </c>
      <c r="AK31" s="33">
        <v>105</v>
      </c>
      <c r="AL31" s="33">
        <v>80</v>
      </c>
      <c r="AM31" s="33">
        <v>65</v>
      </c>
      <c r="AN31" s="33">
        <v>35</v>
      </c>
      <c r="AO31" s="33">
        <v>20</v>
      </c>
      <c r="AP31" s="33">
        <v>20</v>
      </c>
      <c r="AQ31" s="33">
        <v>25</v>
      </c>
      <c r="AR31" s="33">
        <v>50</v>
      </c>
      <c r="AS31" s="33"/>
      <c r="AT31" s="33"/>
    </row>
    <row r="32" spans="1:46" s="32" customFormat="1" x14ac:dyDescent="0.15">
      <c r="A32" s="32" t="s">
        <v>54</v>
      </c>
      <c r="B32" s="32">
        <v>1600</v>
      </c>
      <c r="C32" s="32">
        <f t="shared" si="13"/>
        <v>15</v>
      </c>
      <c r="D32" s="49">
        <f t="shared" si="10"/>
        <v>0</v>
      </c>
      <c r="E32" s="49"/>
      <c r="F32" s="77">
        <f t="shared" si="14"/>
        <v>615</v>
      </c>
      <c r="G32" s="76">
        <f t="shared" si="15"/>
        <v>0.38437500000000002</v>
      </c>
      <c r="H32" s="32">
        <v>80</v>
      </c>
      <c r="I32" s="32">
        <v>30</v>
      </c>
      <c r="J32" s="32">
        <v>100</v>
      </c>
      <c r="K32" s="32">
        <v>50</v>
      </c>
      <c r="L32" s="32">
        <v>50</v>
      </c>
      <c r="M32" s="32">
        <v>50</v>
      </c>
      <c r="N32" s="32">
        <v>40</v>
      </c>
      <c r="O32" s="32">
        <v>40</v>
      </c>
      <c r="P32" s="32">
        <v>40</v>
      </c>
      <c r="Q32" s="32">
        <v>80</v>
      </c>
      <c r="R32" s="32">
        <v>55</v>
      </c>
      <c r="S32" s="78">
        <f t="shared" si="11"/>
        <v>555</v>
      </c>
      <c r="T32" s="79">
        <f t="shared" si="16"/>
        <v>0.34687499999999999</v>
      </c>
      <c r="U32" s="32">
        <v>75</v>
      </c>
      <c r="V32" s="33">
        <v>40</v>
      </c>
      <c r="W32" s="33">
        <v>75</v>
      </c>
      <c r="X32" s="33">
        <v>90</v>
      </c>
      <c r="Y32" s="32">
        <v>40</v>
      </c>
      <c r="Z32" s="33">
        <v>60</v>
      </c>
      <c r="AA32" s="33">
        <v>50</v>
      </c>
      <c r="AB32" s="33">
        <v>40</v>
      </c>
      <c r="AC32" s="33">
        <v>40</v>
      </c>
      <c r="AD32" s="33">
        <v>15</v>
      </c>
      <c r="AE32" s="33">
        <v>30</v>
      </c>
      <c r="AF32" s="80">
        <f t="shared" si="12"/>
        <v>430</v>
      </c>
      <c r="AG32" s="81">
        <f t="shared" si="17"/>
        <v>0.26874999999999999</v>
      </c>
      <c r="AH32" s="33">
        <v>30</v>
      </c>
      <c r="AI32" s="33">
        <v>35</v>
      </c>
      <c r="AJ32" s="33">
        <v>65</v>
      </c>
      <c r="AK32" s="33">
        <v>80</v>
      </c>
      <c r="AL32" s="33">
        <v>60</v>
      </c>
      <c r="AM32" s="33">
        <v>50</v>
      </c>
      <c r="AN32" s="33">
        <v>30</v>
      </c>
      <c r="AO32" s="33">
        <v>15</v>
      </c>
      <c r="AP32" s="33">
        <v>15</v>
      </c>
      <c r="AQ32" s="33">
        <v>20</v>
      </c>
      <c r="AR32" s="33">
        <v>30</v>
      </c>
      <c r="AS32" s="33"/>
      <c r="AT32" s="33"/>
    </row>
    <row r="33" spans="1:46" s="32" customFormat="1" x14ac:dyDescent="0.15">
      <c r="A33" s="32" t="s">
        <v>55</v>
      </c>
      <c r="B33" s="32">
        <v>1600</v>
      </c>
      <c r="C33" s="32">
        <f t="shared" si="13"/>
        <v>15</v>
      </c>
      <c r="D33" s="49">
        <f t="shared" si="10"/>
        <v>0</v>
      </c>
      <c r="E33" s="49"/>
      <c r="F33" s="77">
        <f t="shared" si="14"/>
        <v>615</v>
      </c>
      <c r="G33" s="76">
        <f t="shared" si="15"/>
        <v>0.38437500000000002</v>
      </c>
      <c r="H33" s="32">
        <v>80</v>
      </c>
      <c r="I33" s="32">
        <v>30</v>
      </c>
      <c r="J33" s="32">
        <v>100</v>
      </c>
      <c r="K33" s="32">
        <v>50</v>
      </c>
      <c r="L33" s="32">
        <v>50</v>
      </c>
      <c r="M33" s="32">
        <v>50</v>
      </c>
      <c r="N33" s="32">
        <v>40</v>
      </c>
      <c r="O33" s="32">
        <v>40</v>
      </c>
      <c r="P33" s="32">
        <v>40</v>
      </c>
      <c r="Q33" s="32">
        <v>80</v>
      </c>
      <c r="R33" s="32">
        <v>55</v>
      </c>
      <c r="S33" s="78">
        <f t="shared" si="11"/>
        <v>555</v>
      </c>
      <c r="T33" s="79">
        <f t="shared" si="16"/>
        <v>0.34687499999999999</v>
      </c>
      <c r="U33" s="32">
        <v>75</v>
      </c>
      <c r="V33" s="33">
        <v>40</v>
      </c>
      <c r="W33" s="33">
        <v>75</v>
      </c>
      <c r="X33" s="33">
        <v>90</v>
      </c>
      <c r="Y33" s="32">
        <v>40</v>
      </c>
      <c r="Z33" s="33">
        <v>60</v>
      </c>
      <c r="AA33" s="33">
        <v>50</v>
      </c>
      <c r="AB33" s="33">
        <v>40</v>
      </c>
      <c r="AC33" s="33">
        <v>40</v>
      </c>
      <c r="AD33" s="33">
        <v>15</v>
      </c>
      <c r="AE33" s="33">
        <v>30</v>
      </c>
      <c r="AF33" s="80">
        <f t="shared" si="12"/>
        <v>430</v>
      </c>
      <c r="AG33" s="81">
        <f t="shared" si="17"/>
        <v>0.26874999999999999</v>
      </c>
      <c r="AH33" s="33">
        <v>35</v>
      </c>
      <c r="AI33" s="33">
        <v>30</v>
      </c>
      <c r="AJ33" s="33">
        <v>65</v>
      </c>
      <c r="AK33" s="33">
        <v>75</v>
      </c>
      <c r="AL33" s="33">
        <v>60</v>
      </c>
      <c r="AM33" s="33">
        <v>50</v>
      </c>
      <c r="AN33" s="33">
        <v>30</v>
      </c>
      <c r="AO33" s="33">
        <v>15</v>
      </c>
      <c r="AP33" s="33">
        <v>15</v>
      </c>
      <c r="AQ33" s="33">
        <v>20</v>
      </c>
      <c r="AR33" s="33">
        <v>35</v>
      </c>
      <c r="AS33" s="33"/>
      <c r="AT33" s="33"/>
    </row>
    <row r="34" spans="1:46" s="32" customFormat="1" x14ac:dyDescent="0.15">
      <c r="A34" s="32" t="s">
        <v>56</v>
      </c>
      <c r="B34" s="32">
        <v>1200</v>
      </c>
      <c r="C34" s="32">
        <f t="shared" si="13"/>
        <v>15</v>
      </c>
      <c r="D34" s="49">
        <f t="shared" si="10"/>
        <v>0</v>
      </c>
      <c r="E34" s="49"/>
      <c r="F34" s="77">
        <f t="shared" si="14"/>
        <v>430</v>
      </c>
      <c r="G34" s="76">
        <f t="shared" si="15"/>
        <v>0.35833333333333334</v>
      </c>
      <c r="H34" s="32">
        <v>50</v>
      </c>
      <c r="I34" s="32">
        <v>20</v>
      </c>
      <c r="J34" s="32">
        <v>50</v>
      </c>
      <c r="K34" s="32">
        <v>40</v>
      </c>
      <c r="L34" s="32">
        <v>40</v>
      </c>
      <c r="M34" s="32">
        <v>40</v>
      </c>
      <c r="N34" s="32">
        <v>30</v>
      </c>
      <c r="O34" s="32">
        <v>30</v>
      </c>
      <c r="P34" s="32">
        <v>30</v>
      </c>
      <c r="Q34" s="32">
        <v>60</v>
      </c>
      <c r="R34" s="32">
        <v>40</v>
      </c>
      <c r="S34" s="78">
        <f t="shared" si="11"/>
        <v>445</v>
      </c>
      <c r="T34" s="79">
        <f t="shared" si="16"/>
        <v>0.37083333333333335</v>
      </c>
      <c r="U34" s="32">
        <v>60</v>
      </c>
      <c r="V34" s="33">
        <v>35</v>
      </c>
      <c r="W34" s="33">
        <v>60</v>
      </c>
      <c r="X34" s="33">
        <v>60</v>
      </c>
      <c r="Y34" s="32">
        <v>40</v>
      </c>
      <c r="Z34" s="33">
        <v>50</v>
      </c>
      <c r="AA34" s="33">
        <v>45</v>
      </c>
      <c r="AB34" s="33">
        <v>30</v>
      </c>
      <c r="AC34" s="33">
        <v>30</v>
      </c>
      <c r="AD34" s="33">
        <v>15</v>
      </c>
      <c r="AE34" s="33">
        <v>20</v>
      </c>
      <c r="AF34" s="80">
        <f t="shared" si="12"/>
        <v>325</v>
      </c>
      <c r="AG34" s="81">
        <f t="shared" si="17"/>
        <v>0.27083333333333331</v>
      </c>
      <c r="AH34" s="33">
        <v>20</v>
      </c>
      <c r="AI34" s="33">
        <v>20</v>
      </c>
      <c r="AJ34" s="33">
        <v>50</v>
      </c>
      <c r="AK34" s="33">
        <v>70</v>
      </c>
      <c r="AL34" s="33">
        <v>40</v>
      </c>
      <c r="AM34" s="33">
        <v>40</v>
      </c>
      <c r="AN34" s="33">
        <v>20</v>
      </c>
      <c r="AO34" s="33">
        <v>15</v>
      </c>
      <c r="AP34" s="33">
        <v>15</v>
      </c>
      <c r="AQ34" s="33">
        <v>15</v>
      </c>
      <c r="AR34" s="33">
        <v>20</v>
      </c>
      <c r="AS34" s="33"/>
      <c r="AT34" s="33"/>
    </row>
    <row r="35" spans="1:46" s="32" customFormat="1" x14ac:dyDescent="0.15">
      <c r="A35" s="32" t="s">
        <v>57</v>
      </c>
      <c r="B35" s="32">
        <v>1000</v>
      </c>
      <c r="C35" s="32">
        <f t="shared" si="13"/>
        <v>10</v>
      </c>
      <c r="D35" s="49">
        <f t="shared" si="10"/>
        <v>0</v>
      </c>
      <c r="E35" s="49"/>
      <c r="F35" s="77">
        <f t="shared" si="14"/>
        <v>355</v>
      </c>
      <c r="G35" s="76">
        <f t="shared" si="15"/>
        <v>0.35499999999999998</v>
      </c>
      <c r="H35" s="32">
        <v>45</v>
      </c>
      <c r="I35" s="32">
        <v>20</v>
      </c>
      <c r="J35" s="32">
        <v>40</v>
      </c>
      <c r="K35" s="32">
        <v>35</v>
      </c>
      <c r="L35" s="32">
        <v>20</v>
      </c>
      <c r="M35" s="32">
        <v>30</v>
      </c>
      <c r="N35" s="32">
        <v>25</v>
      </c>
      <c r="O35" s="32">
        <v>20</v>
      </c>
      <c r="P35" s="32">
        <v>20</v>
      </c>
      <c r="Q35" s="32">
        <v>60</v>
      </c>
      <c r="R35" s="32">
        <v>40</v>
      </c>
      <c r="S35" s="78">
        <f t="shared" si="11"/>
        <v>365</v>
      </c>
      <c r="T35" s="79">
        <f t="shared" si="16"/>
        <v>0.36499999999999999</v>
      </c>
      <c r="U35" s="32">
        <v>45</v>
      </c>
      <c r="V35" s="33">
        <v>25</v>
      </c>
      <c r="W35" s="33">
        <v>50</v>
      </c>
      <c r="X35" s="33">
        <v>50</v>
      </c>
      <c r="Y35" s="32">
        <v>30</v>
      </c>
      <c r="Z35" s="33">
        <v>40</v>
      </c>
      <c r="AA35" s="33">
        <v>35</v>
      </c>
      <c r="AB35" s="33">
        <v>30</v>
      </c>
      <c r="AC35" s="33">
        <v>25</v>
      </c>
      <c r="AD35" s="33">
        <v>15</v>
      </c>
      <c r="AE35" s="33">
        <v>20</v>
      </c>
      <c r="AF35" s="80">
        <f t="shared" si="12"/>
        <v>280</v>
      </c>
      <c r="AG35" s="81">
        <f t="shared" si="17"/>
        <v>0.28000000000000003</v>
      </c>
      <c r="AH35" s="33">
        <v>20</v>
      </c>
      <c r="AI35" s="33">
        <v>20</v>
      </c>
      <c r="AJ35" s="33">
        <v>40</v>
      </c>
      <c r="AK35" s="33">
        <v>60</v>
      </c>
      <c r="AL35" s="33">
        <v>40</v>
      </c>
      <c r="AM35" s="33">
        <v>30</v>
      </c>
      <c r="AN35" s="33">
        <v>20</v>
      </c>
      <c r="AO35" s="33">
        <v>10</v>
      </c>
      <c r="AP35" s="33">
        <v>10</v>
      </c>
      <c r="AQ35" s="33">
        <v>10</v>
      </c>
      <c r="AR35" s="33">
        <v>20</v>
      </c>
      <c r="AS35" s="33"/>
      <c r="AT35" s="33"/>
    </row>
    <row r="36" spans="1:46" s="32" customFormat="1" x14ac:dyDescent="0.15">
      <c r="A36" s="32" t="s">
        <v>58</v>
      </c>
      <c r="B36" s="32">
        <v>950</v>
      </c>
      <c r="C36" s="32">
        <f t="shared" si="13"/>
        <v>10</v>
      </c>
      <c r="D36" s="49">
        <f t="shared" si="10"/>
        <v>0</v>
      </c>
      <c r="E36" s="49"/>
      <c r="F36" s="77">
        <f t="shared" si="14"/>
        <v>340</v>
      </c>
      <c r="G36" s="76">
        <f t="shared" si="15"/>
        <v>0.35789473684210527</v>
      </c>
      <c r="H36" s="32">
        <v>45</v>
      </c>
      <c r="I36" s="32">
        <v>20</v>
      </c>
      <c r="J36" s="32">
        <v>50</v>
      </c>
      <c r="K36" s="32">
        <v>40</v>
      </c>
      <c r="L36" s="32">
        <v>30</v>
      </c>
      <c r="M36" s="32">
        <v>30</v>
      </c>
      <c r="N36" s="32">
        <v>25</v>
      </c>
      <c r="O36" s="32">
        <v>15</v>
      </c>
      <c r="P36" s="32">
        <v>15</v>
      </c>
      <c r="Q36" s="32">
        <v>40</v>
      </c>
      <c r="R36" s="32">
        <v>30</v>
      </c>
      <c r="S36" s="78">
        <f t="shared" si="11"/>
        <v>355</v>
      </c>
      <c r="T36" s="79">
        <f t="shared" si="16"/>
        <v>0.37368421052631579</v>
      </c>
      <c r="U36" s="32">
        <v>45</v>
      </c>
      <c r="V36" s="33">
        <v>20</v>
      </c>
      <c r="W36" s="33">
        <v>50</v>
      </c>
      <c r="X36" s="33">
        <v>50</v>
      </c>
      <c r="Y36" s="32">
        <v>30</v>
      </c>
      <c r="Z36" s="33">
        <v>40</v>
      </c>
      <c r="AA36" s="33">
        <v>35</v>
      </c>
      <c r="AB36" s="33">
        <v>25</v>
      </c>
      <c r="AC36" s="33">
        <v>25</v>
      </c>
      <c r="AD36" s="33">
        <v>15</v>
      </c>
      <c r="AE36" s="33">
        <v>20</v>
      </c>
      <c r="AF36" s="80">
        <f t="shared" si="12"/>
        <v>255</v>
      </c>
      <c r="AG36" s="81">
        <f t="shared" si="17"/>
        <v>0.26842105263157895</v>
      </c>
      <c r="AH36" s="33">
        <v>20</v>
      </c>
      <c r="AI36" s="33">
        <v>20</v>
      </c>
      <c r="AJ36" s="33">
        <v>40</v>
      </c>
      <c r="AK36" s="33">
        <v>50</v>
      </c>
      <c r="AL36" s="33">
        <v>30</v>
      </c>
      <c r="AM36" s="33">
        <v>30</v>
      </c>
      <c r="AN36" s="33">
        <v>15</v>
      </c>
      <c r="AO36" s="33">
        <v>10</v>
      </c>
      <c r="AP36" s="33">
        <v>10</v>
      </c>
      <c r="AQ36" s="33">
        <v>10</v>
      </c>
      <c r="AR36" s="33">
        <v>20</v>
      </c>
      <c r="AS36" s="33"/>
      <c r="AT36" s="33"/>
    </row>
    <row r="37" spans="1:46" s="32" customFormat="1" x14ac:dyDescent="0.15">
      <c r="A37" s="32" t="s">
        <v>59</v>
      </c>
      <c r="B37" s="32">
        <v>800</v>
      </c>
      <c r="C37" s="32">
        <f t="shared" si="13"/>
        <v>10</v>
      </c>
      <c r="D37" s="49">
        <f t="shared" si="10"/>
        <v>0</v>
      </c>
      <c r="E37" s="49"/>
      <c r="F37" s="77">
        <f t="shared" si="14"/>
        <v>280</v>
      </c>
      <c r="G37" s="76">
        <f t="shared" si="15"/>
        <v>0.35</v>
      </c>
      <c r="H37" s="32">
        <v>40</v>
      </c>
      <c r="I37" s="32">
        <v>15</v>
      </c>
      <c r="J37" s="32">
        <v>40</v>
      </c>
      <c r="K37" s="32">
        <v>35</v>
      </c>
      <c r="L37" s="32">
        <v>25</v>
      </c>
      <c r="M37" s="32">
        <v>25</v>
      </c>
      <c r="N37" s="32">
        <v>20</v>
      </c>
      <c r="O37" s="32">
        <v>15</v>
      </c>
      <c r="P37" s="32">
        <v>15</v>
      </c>
      <c r="Q37" s="32">
        <v>30</v>
      </c>
      <c r="R37" s="32">
        <v>20</v>
      </c>
      <c r="S37" s="78">
        <f t="shared" si="11"/>
        <v>295</v>
      </c>
      <c r="T37" s="79">
        <f t="shared" si="16"/>
        <v>0.36875000000000002</v>
      </c>
      <c r="U37" s="32">
        <v>40</v>
      </c>
      <c r="V37" s="33">
        <v>20</v>
      </c>
      <c r="W37" s="33">
        <v>40</v>
      </c>
      <c r="X37" s="33">
        <v>45</v>
      </c>
      <c r="Y37" s="32">
        <v>25</v>
      </c>
      <c r="Z37" s="33">
        <v>35</v>
      </c>
      <c r="AA37" s="33">
        <v>30</v>
      </c>
      <c r="AB37" s="33">
        <v>20</v>
      </c>
      <c r="AC37" s="33">
        <v>15</v>
      </c>
      <c r="AD37" s="33">
        <v>10</v>
      </c>
      <c r="AE37" s="33">
        <v>15</v>
      </c>
      <c r="AF37" s="80">
        <f t="shared" si="12"/>
        <v>225</v>
      </c>
      <c r="AG37" s="81">
        <f t="shared" si="17"/>
        <v>0.28125</v>
      </c>
      <c r="AH37" s="33">
        <v>20</v>
      </c>
      <c r="AI37" s="33">
        <v>20</v>
      </c>
      <c r="AJ37" s="33">
        <v>40</v>
      </c>
      <c r="AK37" s="33">
        <v>40</v>
      </c>
      <c r="AL37" s="33">
        <v>20</v>
      </c>
      <c r="AM37" s="33">
        <v>20</v>
      </c>
      <c r="AN37" s="33">
        <v>15</v>
      </c>
      <c r="AO37" s="33">
        <v>10</v>
      </c>
      <c r="AP37" s="33">
        <v>10</v>
      </c>
      <c r="AQ37" s="33">
        <v>10</v>
      </c>
      <c r="AR37" s="33">
        <v>20</v>
      </c>
      <c r="AS37" s="33"/>
      <c r="AT37" s="33"/>
    </row>
    <row r="38" spans="1:46" s="32" customFormat="1" x14ac:dyDescent="0.15">
      <c r="A38" s="32" t="s">
        <v>60</v>
      </c>
      <c r="B38" s="32">
        <v>500</v>
      </c>
      <c r="C38" s="32">
        <f t="shared" si="13"/>
        <v>5</v>
      </c>
      <c r="D38" s="49">
        <f t="shared" si="10"/>
        <v>0</v>
      </c>
      <c r="E38" s="49"/>
      <c r="F38" s="77">
        <f t="shared" si="14"/>
        <v>180</v>
      </c>
      <c r="G38" s="76">
        <f t="shared" si="15"/>
        <v>0.36</v>
      </c>
      <c r="H38" s="32">
        <v>25</v>
      </c>
      <c r="I38" s="32">
        <v>10</v>
      </c>
      <c r="J38" s="32">
        <v>15</v>
      </c>
      <c r="K38" s="32">
        <v>15</v>
      </c>
      <c r="L38" s="32">
        <v>15</v>
      </c>
      <c r="M38" s="32">
        <v>15</v>
      </c>
      <c r="N38" s="32">
        <v>15</v>
      </c>
      <c r="O38" s="32">
        <v>10</v>
      </c>
      <c r="P38" s="32">
        <v>10</v>
      </c>
      <c r="Q38" s="32">
        <v>30</v>
      </c>
      <c r="R38" s="32">
        <v>20</v>
      </c>
      <c r="S38" s="78">
        <f t="shared" si="11"/>
        <v>190</v>
      </c>
      <c r="T38" s="79">
        <f t="shared" si="16"/>
        <v>0.38</v>
      </c>
      <c r="U38" s="32">
        <v>25</v>
      </c>
      <c r="V38" s="33">
        <v>15</v>
      </c>
      <c r="W38" s="33">
        <v>25</v>
      </c>
      <c r="X38" s="33">
        <v>35</v>
      </c>
      <c r="Y38" s="32">
        <v>15</v>
      </c>
      <c r="Z38" s="33">
        <v>20</v>
      </c>
      <c r="AA38" s="33">
        <v>20</v>
      </c>
      <c r="AB38" s="33">
        <v>15</v>
      </c>
      <c r="AC38" s="33">
        <v>10</v>
      </c>
      <c r="AD38" s="33"/>
      <c r="AE38" s="33">
        <v>10</v>
      </c>
      <c r="AF38" s="80">
        <f t="shared" si="12"/>
        <v>130</v>
      </c>
      <c r="AG38" s="81">
        <f t="shared" si="17"/>
        <v>0.26</v>
      </c>
      <c r="AH38" s="33">
        <v>15</v>
      </c>
      <c r="AI38" s="33">
        <v>15</v>
      </c>
      <c r="AJ38" s="33">
        <v>25</v>
      </c>
      <c r="AK38" s="33">
        <v>30</v>
      </c>
      <c r="AL38" s="33">
        <v>20</v>
      </c>
      <c r="AM38" s="33">
        <v>15</v>
      </c>
      <c r="AN38" s="33">
        <v>10</v>
      </c>
      <c r="AO38" s="33"/>
      <c r="AP38" s="33"/>
      <c r="AQ38" s="33"/>
      <c r="AR38" s="33"/>
      <c r="AS38" s="33"/>
      <c r="AT38" s="33"/>
    </row>
    <row r="39" spans="1:46" s="32" customFormat="1" x14ac:dyDescent="0.15">
      <c r="B39" s="32">
        <f>SUM(B26:B38)</f>
        <v>19050</v>
      </c>
      <c r="C39" s="32">
        <v>200</v>
      </c>
      <c r="F39" s="77">
        <f t="shared" si="14"/>
        <v>0</v>
      </c>
      <c r="G39" s="76">
        <f t="shared" si="15"/>
        <v>0</v>
      </c>
      <c r="S39" s="78">
        <f t="shared" si="11"/>
        <v>0</v>
      </c>
      <c r="T39" s="79">
        <f t="shared" si="16"/>
        <v>0</v>
      </c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47">
        <f t="shared" si="12"/>
        <v>0</v>
      </c>
      <c r="AG39" s="50">
        <f t="shared" si="17"/>
        <v>0</v>
      </c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</row>
    <row r="40" spans="1:46" s="32" customFormat="1" x14ac:dyDescent="0.15"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33"/>
      <c r="AT40" s="33"/>
    </row>
    <row r="41" spans="1:46" s="32" customFormat="1" x14ac:dyDescent="0.15"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47">
        <f t="shared" si="12"/>
        <v>0</v>
      </c>
      <c r="AG41" s="47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</row>
    <row r="42" spans="1:46" s="52" customFormat="1" x14ac:dyDescent="0.15">
      <c r="A42" s="52" t="s">
        <v>71</v>
      </c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</row>
    <row r="43" spans="1:46" x14ac:dyDescent="0.15">
      <c r="P43" s="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</row>
    <row r="44" spans="1:46" s="6" customFormat="1" x14ac:dyDescent="0.15">
      <c r="A44" s="32" t="s">
        <v>50</v>
      </c>
      <c r="B44" s="51">
        <f t="shared" ref="B44:B56" si="18">SUM(H44:AR44)</f>
        <v>41149.299999999996</v>
      </c>
      <c r="G44" s="83">
        <f>SUM(H44:R44)</f>
        <v>6890.5</v>
      </c>
      <c r="H44" s="51">
        <f>H26*H$6</f>
        <v>0</v>
      </c>
      <c r="I44" s="51">
        <f t="shared" ref="I44:R44" si="19">I26*I$6</f>
        <v>0</v>
      </c>
      <c r="J44" s="51">
        <f t="shared" si="19"/>
        <v>2023</v>
      </c>
      <c r="K44" s="51">
        <f t="shared" si="19"/>
        <v>2242.5</v>
      </c>
      <c r="L44" s="51">
        <f t="shared" si="19"/>
        <v>847.5</v>
      </c>
      <c r="M44" s="51">
        <f t="shared" si="19"/>
        <v>747.5</v>
      </c>
      <c r="N44" s="51">
        <f t="shared" si="19"/>
        <v>1030</v>
      </c>
      <c r="O44" s="51">
        <f t="shared" si="19"/>
        <v>0</v>
      </c>
      <c r="P44" s="51">
        <f t="shared" si="19"/>
        <v>0</v>
      </c>
      <c r="Q44" s="51">
        <f t="shared" si="19"/>
        <v>0</v>
      </c>
      <c r="R44" s="51">
        <f t="shared" si="19"/>
        <v>0</v>
      </c>
      <c r="S44" s="33"/>
      <c r="T44" s="83">
        <f>SUM(U44:AE44)</f>
        <v>8800.5</v>
      </c>
      <c r="U44" s="82">
        <f>U26*U$6</f>
        <v>0</v>
      </c>
      <c r="V44" s="82">
        <f t="shared" ref="V44:AE44" si="20">V26*V$6</f>
        <v>0</v>
      </c>
      <c r="W44" s="82">
        <f t="shared" si="20"/>
        <v>1710</v>
      </c>
      <c r="X44" s="82">
        <f t="shared" si="20"/>
        <v>1710</v>
      </c>
      <c r="Y44" s="82">
        <f>Y26*Y$6</f>
        <v>1450</v>
      </c>
      <c r="Z44" s="82">
        <f t="shared" si="20"/>
        <v>1567.5</v>
      </c>
      <c r="AA44" s="82">
        <f t="shared" si="20"/>
        <v>1445</v>
      </c>
      <c r="AB44" s="82">
        <f t="shared" si="20"/>
        <v>918</v>
      </c>
      <c r="AC44" s="82">
        <f t="shared" si="20"/>
        <v>0</v>
      </c>
      <c r="AD44" s="82">
        <f t="shared" si="20"/>
        <v>0</v>
      </c>
      <c r="AE44" s="82">
        <f t="shared" si="20"/>
        <v>0</v>
      </c>
      <c r="AF44" s="83"/>
      <c r="AG44" s="83">
        <f t="shared" ref="AG44:AG57" si="21">SUM(AH44:AR44)</f>
        <v>8328.9</v>
      </c>
      <c r="AH44" s="82">
        <f>AH26*AH$6</f>
        <v>0</v>
      </c>
      <c r="AI44" s="82">
        <f t="shared" ref="AI44:AK44" si="22">AI26*AI$6</f>
        <v>0</v>
      </c>
      <c r="AJ44" s="82">
        <f t="shared" si="22"/>
        <v>1968</v>
      </c>
      <c r="AK44" s="82">
        <f t="shared" si="22"/>
        <v>2550</v>
      </c>
      <c r="AL44" s="82">
        <f>AL26*AL$6</f>
        <v>1420</v>
      </c>
      <c r="AM44" s="82">
        <f t="shared" ref="AM44:AR44" si="23">AM26*AM$6</f>
        <v>637.5</v>
      </c>
      <c r="AN44" s="82">
        <f t="shared" si="23"/>
        <v>687</v>
      </c>
      <c r="AO44" s="82">
        <f t="shared" si="23"/>
        <v>533.20000000000005</v>
      </c>
      <c r="AP44" s="82">
        <f t="shared" si="23"/>
        <v>533.20000000000005</v>
      </c>
      <c r="AQ44" s="82">
        <f t="shared" si="23"/>
        <v>0</v>
      </c>
      <c r="AR44" s="82">
        <f t="shared" si="23"/>
        <v>0</v>
      </c>
      <c r="AS44" s="33"/>
      <c r="AT44" s="33"/>
    </row>
    <row r="45" spans="1:46" x14ac:dyDescent="0.15">
      <c r="A45" s="32" t="s">
        <v>48</v>
      </c>
      <c r="B45" s="51">
        <f t="shared" si="18"/>
        <v>107615.59999999999</v>
      </c>
      <c r="G45" s="83">
        <f>SUM(H45:R45)</f>
        <v>28128.5</v>
      </c>
      <c r="H45" s="51">
        <f t="shared" ref="H44:H49" si="24">H27*H$6</f>
        <v>5175</v>
      </c>
      <c r="I45" s="51">
        <f t="shared" ref="I45:R45" si="25">I27*I$6</f>
        <v>1845</v>
      </c>
      <c r="J45" s="51">
        <f t="shared" si="25"/>
        <v>5491</v>
      </c>
      <c r="K45" s="51">
        <f t="shared" si="25"/>
        <v>4036.5</v>
      </c>
      <c r="L45" s="51">
        <f t="shared" si="25"/>
        <v>2542.5</v>
      </c>
      <c r="M45" s="51">
        <f t="shared" si="25"/>
        <v>1943.5</v>
      </c>
      <c r="N45" s="51">
        <f t="shared" si="25"/>
        <v>2575</v>
      </c>
      <c r="O45" s="51">
        <f t="shared" si="25"/>
        <v>2260</v>
      </c>
      <c r="P45" s="51">
        <f t="shared" si="25"/>
        <v>2260</v>
      </c>
      <c r="Q45" s="51">
        <f t="shared" si="25"/>
        <v>0</v>
      </c>
      <c r="R45" s="51">
        <f t="shared" si="25"/>
        <v>0</v>
      </c>
      <c r="S45" s="33"/>
      <c r="T45" s="83">
        <f t="shared" ref="T45:T57" si="26">SUM(U45:AE45)</f>
        <v>23776.75</v>
      </c>
      <c r="U45" s="82">
        <f t="shared" ref="U45:AE45" si="27">U27*U$6</f>
        <v>3912.2999999999997</v>
      </c>
      <c r="V45" s="82">
        <f t="shared" si="27"/>
        <v>931.5</v>
      </c>
      <c r="W45" s="82">
        <f t="shared" si="27"/>
        <v>3562.5</v>
      </c>
      <c r="X45" s="82">
        <f t="shared" si="27"/>
        <v>3420</v>
      </c>
      <c r="Y45" s="82">
        <f t="shared" si="27"/>
        <v>2030</v>
      </c>
      <c r="Z45" s="82">
        <f t="shared" si="27"/>
        <v>2707.5</v>
      </c>
      <c r="AA45" s="82">
        <f t="shared" si="27"/>
        <v>2312</v>
      </c>
      <c r="AB45" s="82">
        <f t="shared" si="27"/>
        <v>2295</v>
      </c>
      <c r="AC45" s="82">
        <f t="shared" si="27"/>
        <v>2605.9499999999998</v>
      </c>
      <c r="AD45" s="82">
        <f t="shared" si="27"/>
        <v>0</v>
      </c>
      <c r="AE45" s="82">
        <f t="shared" si="27"/>
        <v>0</v>
      </c>
      <c r="AF45" s="83"/>
      <c r="AG45" s="83">
        <f t="shared" si="21"/>
        <v>15966.8</v>
      </c>
      <c r="AH45" s="82">
        <f t="shared" ref="AH45:AR45" si="28">AH27*AH$6</f>
        <v>702</v>
      </c>
      <c r="AI45" s="82">
        <f t="shared" si="28"/>
        <v>645</v>
      </c>
      <c r="AJ45" s="82">
        <f t="shared" si="28"/>
        <v>2460</v>
      </c>
      <c r="AK45" s="82">
        <f t="shared" si="28"/>
        <v>3697.5</v>
      </c>
      <c r="AL45" s="82">
        <f t="shared" si="28"/>
        <v>2840</v>
      </c>
      <c r="AM45" s="82">
        <f t="shared" si="28"/>
        <v>1657.5</v>
      </c>
      <c r="AN45" s="82">
        <f t="shared" si="28"/>
        <v>1832</v>
      </c>
      <c r="AO45" s="82">
        <f t="shared" si="28"/>
        <v>1066.4000000000001</v>
      </c>
      <c r="AP45" s="82">
        <f t="shared" si="28"/>
        <v>1066.4000000000001</v>
      </c>
      <c r="AQ45" s="82">
        <f t="shared" si="28"/>
        <v>0</v>
      </c>
      <c r="AR45" s="82">
        <f t="shared" si="28"/>
        <v>0</v>
      </c>
      <c r="AS45" s="33"/>
      <c r="AT45" s="33"/>
    </row>
    <row r="46" spans="1:46" x14ac:dyDescent="0.15">
      <c r="A46" s="32" t="s">
        <v>49</v>
      </c>
      <c r="B46" s="51">
        <f t="shared" si="18"/>
        <v>124281.99999999999</v>
      </c>
      <c r="G46" s="83">
        <f t="shared" ref="G46:G57" si="29">SUM(H46:R46)</f>
        <v>27780.5</v>
      </c>
      <c r="H46" s="51">
        <f>H28*H$6</f>
        <v>4554</v>
      </c>
      <c r="I46" s="51">
        <f t="shared" ref="I46:R46" si="30">I28*I$6</f>
        <v>1845</v>
      </c>
      <c r="J46" s="51">
        <f t="shared" si="30"/>
        <v>4479.5</v>
      </c>
      <c r="K46" s="51">
        <f t="shared" si="30"/>
        <v>3438.5</v>
      </c>
      <c r="L46" s="51">
        <f t="shared" si="30"/>
        <v>2373</v>
      </c>
      <c r="M46" s="51">
        <f t="shared" si="30"/>
        <v>2093</v>
      </c>
      <c r="N46" s="51">
        <f t="shared" si="30"/>
        <v>3347.5</v>
      </c>
      <c r="O46" s="51">
        <f t="shared" si="30"/>
        <v>2825</v>
      </c>
      <c r="P46" s="51">
        <f t="shared" si="30"/>
        <v>2825</v>
      </c>
      <c r="Q46" s="51">
        <f t="shared" si="30"/>
        <v>0</v>
      </c>
      <c r="R46" s="51">
        <f t="shared" si="30"/>
        <v>0</v>
      </c>
      <c r="S46" s="33"/>
      <c r="T46" s="83">
        <f t="shared" si="26"/>
        <v>27171.25</v>
      </c>
      <c r="U46" s="82">
        <f t="shared" ref="U46:AE46" si="31">U28*U$6</f>
        <v>4098.5999999999995</v>
      </c>
      <c r="V46" s="82">
        <f t="shared" si="31"/>
        <v>1676.6999999999998</v>
      </c>
      <c r="W46" s="82">
        <f t="shared" si="31"/>
        <v>3135</v>
      </c>
      <c r="X46" s="82">
        <f t="shared" si="31"/>
        <v>3705</v>
      </c>
      <c r="Y46" s="82">
        <f t="shared" si="31"/>
        <v>2030</v>
      </c>
      <c r="Z46" s="82">
        <f t="shared" si="31"/>
        <v>2565</v>
      </c>
      <c r="AA46" s="82">
        <f t="shared" si="31"/>
        <v>2312</v>
      </c>
      <c r="AB46" s="82">
        <f t="shared" si="31"/>
        <v>2754</v>
      </c>
      <c r="AC46" s="82">
        <f t="shared" si="31"/>
        <v>2605.9499999999998</v>
      </c>
      <c r="AD46" s="82">
        <f t="shared" si="31"/>
        <v>981.00000000000011</v>
      </c>
      <c r="AE46" s="82">
        <f t="shared" si="31"/>
        <v>1308</v>
      </c>
      <c r="AF46" s="83"/>
      <c r="AG46" s="83">
        <f t="shared" si="21"/>
        <v>21079.5</v>
      </c>
      <c r="AH46" s="82">
        <f t="shared" ref="AH46:AR46" si="32">AH28*AH$6</f>
        <v>1872</v>
      </c>
      <c r="AI46" s="82">
        <f t="shared" si="32"/>
        <v>1720</v>
      </c>
      <c r="AJ46" s="82">
        <f t="shared" si="32"/>
        <v>2583</v>
      </c>
      <c r="AK46" s="82">
        <f t="shared" si="32"/>
        <v>3697.5</v>
      </c>
      <c r="AL46" s="82">
        <f t="shared" si="32"/>
        <v>2556</v>
      </c>
      <c r="AM46" s="82">
        <f t="shared" si="32"/>
        <v>1785</v>
      </c>
      <c r="AN46" s="82">
        <f t="shared" si="32"/>
        <v>1832</v>
      </c>
      <c r="AO46" s="82">
        <f t="shared" si="32"/>
        <v>1333</v>
      </c>
      <c r="AP46" s="82">
        <f t="shared" si="32"/>
        <v>1333</v>
      </c>
      <c r="AQ46" s="82">
        <f t="shared" si="32"/>
        <v>888</v>
      </c>
      <c r="AR46" s="82">
        <f t="shared" si="32"/>
        <v>1480</v>
      </c>
      <c r="AS46" s="33"/>
      <c r="AT46" s="33"/>
    </row>
    <row r="47" spans="1:46" x14ac:dyDescent="0.15">
      <c r="A47" s="32" t="s">
        <v>51</v>
      </c>
      <c r="B47" s="51">
        <f t="shared" si="18"/>
        <v>123242.9</v>
      </c>
      <c r="G47" s="83">
        <f t="shared" si="29"/>
        <v>30347.5</v>
      </c>
      <c r="H47" s="51">
        <f t="shared" si="24"/>
        <v>4140</v>
      </c>
      <c r="I47" s="51">
        <f t="shared" ref="I47:R47" si="33">I29*I$6</f>
        <v>1640</v>
      </c>
      <c r="J47" s="51">
        <f t="shared" si="33"/>
        <v>4046</v>
      </c>
      <c r="K47" s="51">
        <f t="shared" si="33"/>
        <v>3139.5</v>
      </c>
      <c r="L47" s="51">
        <f t="shared" si="33"/>
        <v>2373</v>
      </c>
      <c r="M47" s="51">
        <f t="shared" si="33"/>
        <v>2093</v>
      </c>
      <c r="N47" s="51">
        <f t="shared" si="33"/>
        <v>3090</v>
      </c>
      <c r="O47" s="51">
        <f t="shared" si="33"/>
        <v>2825</v>
      </c>
      <c r="P47" s="51">
        <f t="shared" si="33"/>
        <v>2825</v>
      </c>
      <c r="Q47" s="51">
        <f t="shared" si="33"/>
        <v>2088</v>
      </c>
      <c r="R47" s="51">
        <f t="shared" si="33"/>
        <v>2088</v>
      </c>
      <c r="S47" s="33"/>
      <c r="T47" s="83">
        <f t="shared" si="26"/>
        <v>26024.699999999997</v>
      </c>
      <c r="U47" s="82">
        <f t="shared" ref="U47:AE47" si="34">U29*U$6</f>
        <v>4098.5999999999995</v>
      </c>
      <c r="V47" s="82">
        <f t="shared" si="34"/>
        <v>1676.6999999999998</v>
      </c>
      <c r="W47" s="82">
        <f t="shared" si="34"/>
        <v>3135</v>
      </c>
      <c r="X47" s="82">
        <f t="shared" si="34"/>
        <v>3135</v>
      </c>
      <c r="Y47" s="82">
        <f t="shared" si="34"/>
        <v>2030</v>
      </c>
      <c r="Z47" s="82">
        <f t="shared" si="34"/>
        <v>2422.5</v>
      </c>
      <c r="AA47" s="82">
        <f t="shared" si="34"/>
        <v>2167.5</v>
      </c>
      <c r="AB47" s="82">
        <f t="shared" si="34"/>
        <v>2754</v>
      </c>
      <c r="AC47" s="82">
        <f t="shared" si="34"/>
        <v>2316.3999999999996</v>
      </c>
      <c r="AD47" s="82">
        <f t="shared" si="34"/>
        <v>981.00000000000011</v>
      </c>
      <c r="AE47" s="82">
        <f t="shared" si="34"/>
        <v>1308</v>
      </c>
      <c r="AF47" s="83"/>
      <c r="AG47" s="83">
        <f t="shared" si="21"/>
        <v>20423</v>
      </c>
      <c r="AH47" s="82">
        <f t="shared" ref="AH47:AR47" si="35">AH29*AH$6</f>
        <v>2340</v>
      </c>
      <c r="AI47" s="82">
        <f t="shared" si="35"/>
        <v>2150</v>
      </c>
      <c r="AJ47" s="82">
        <f t="shared" si="35"/>
        <v>2460</v>
      </c>
      <c r="AK47" s="82">
        <f t="shared" si="35"/>
        <v>2550</v>
      </c>
      <c r="AL47" s="82">
        <f t="shared" si="35"/>
        <v>2272</v>
      </c>
      <c r="AM47" s="82">
        <f t="shared" si="35"/>
        <v>1785</v>
      </c>
      <c r="AN47" s="82">
        <f t="shared" si="35"/>
        <v>1832</v>
      </c>
      <c r="AO47" s="82">
        <f t="shared" si="35"/>
        <v>1333</v>
      </c>
      <c r="AP47" s="82">
        <f t="shared" si="35"/>
        <v>1333</v>
      </c>
      <c r="AQ47" s="82">
        <f t="shared" si="35"/>
        <v>888</v>
      </c>
      <c r="AR47" s="82">
        <f t="shared" si="35"/>
        <v>1480</v>
      </c>
      <c r="AS47" s="33"/>
      <c r="AT47" s="33"/>
    </row>
    <row r="48" spans="1:46" x14ac:dyDescent="0.15">
      <c r="A48" s="32" t="s">
        <v>52</v>
      </c>
      <c r="B48" s="51">
        <f t="shared" si="18"/>
        <v>122908.99999999999</v>
      </c>
      <c r="G48" s="83">
        <f t="shared" si="29"/>
        <v>30616.5</v>
      </c>
      <c r="H48" s="51">
        <f t="shared" si="24"/>
        <v>4140</v>
      </c>
      <c r="I48" s="51">
        <f t="shared" ref="I48:R48" si="36">I30*I$6</f>
        <v>1640</v>
      </c>
      <c r="J48" s="51">
        <f t="shared" si="36"/>
        <v>4335</v>
      </c>
      <c r="K48" s="51">
        <f t="shared" si="36"/>
        <v>3438.5</v>
      </c>
      <c r="L48" s="51">
        <f t="shared" si="36"/>
        <v>2203.5</v>
      </c>
      <c r="M48" s="51">
        <f t="shared" si="36"/>
        <v>1943.5</v>
      </c>
      <c r="N48" s="51">
        <f t="shared" si="36"/>
        <v>3090</v>
      </c>
      <c r="O48" s="51">
        <f t="shared" si="36"/>
        <v>2825</v>
      </c>
      <c r="P48" s="51">
        <f t="shared" si="36"/>
        <v>2825</v>
      </c>
      <c r="Q48" s="51">
        <f t="shared" si="36"/>
        <v>2784</v>
      </c>
      <c r="R48" s="51">
        <f t="shared" si="36"/>
        <v>1392</v>
      </c>
      <c r="S48" s="6"/>
      <c r="T48" s="83">
        <f t="shared" si="26"/>
        <v>26024.25</v>
      </c>
      <c r="U48" s="82">
        <f t="shared" ref="U48:AE48" si="37">U30*U$6</f>
        <v>4098.5999999999995</v>
      </c>
      <c r="V48" s="82">
        <f t="shared" si="37"/>
        <v>1676.6999999999998</v>
      </c>
      <c r="W48" s="82">
        <f t="shared" si="37"/>
        <v>3135</v>
      </c>
      <c r="X48" s="82">
        <f t="shared" si="37"/>
        <v>3135</v>
      </c>
      <c r="Y48" s="82">
        <f t="shared" si="37"/>
        <v>1740</v>
      </c>
      <c r="Z48" s="82">
        <f t="shared" si="37"/>
        <v>2422.5</v>
      </c>
      <c r="AA48" s="82">
        <f t="shared" si="37"/>
        <v>2167.5</v>
      </c>
      <c r="AB48" s="82">
        <f t="shared" si="37"/>
        <v>2754</v>
      </c>
      <c r="AC48" s="82">
        <f t="shared" si="37"/>
        <v>2605.9499999999998</v>
      </c>
      <c r="AD48" s="82">
        <f t="shared" si="37"/>
        <v>981.00000000000011</v>
      </c>
      <c r="AE48" s="82">
        <f t="shared" si="37"/>
        <v>1308</v>
      </c>
      <c r="AF48" s="84"/>
      <c r="AG48" s="83">
        <f>SUM(AH48:AR48)</f>
        <v>20122</v>
      </c>
      <c r="AH48" s="82">
        <f t="shared" ref="AH48:AR48" si="38">AH30*AH$6</f>
        <v>2106</v>
      </c>
      <c r="AI48" s="82">
        <f t="shared" si="38"/>
        <v>1935</v>
      </c>
      <c r="AJ48" s="82">
        <f t="shared" si="38"/>
        <v>2460</v>
      </c>
      <c r="AK48" s="82">
        <f t="shared" si="38"/>
        <v>2550</v>
      </c>
      <c r="AL48" s="82">
        <f t="shared" si="38"/>
        <v>2272</v>
      </c>
      <c r="AM48" s="82">
        <f t="shared" si="38"/>
        <v>1785</v>
      </c>
      <c r="AN48" s="82">
        <f t="shared" si="38"/>
        <v>1832</v>
      </c>
      <c r="AO48" s="82">
        <f t="shared" si="38"/>
        <v>1333</v>
      </c>
      <c r="AP48" s="82">
        <f t="shared" si="38"/>
        <v>1333</v>
      </c>
      <c r="AQ48" s="82">
        <f t="shared" si="38"/>
        <v>888</v>
      </c>
      <c r="AR48" s="82">
        <f t="shared" si="38"/>
        <v>1628</v>
      </c>
    </row>
    <row r="49" spans="1:48" x14ac:dyDescent="0.15">
      <c r="A49" s="32" t="s">
        <v>53</v>
      </c>
      <c r="B49" s="51">
        <f t="shared" si="18"/>
        <v>111893.79999999997</v>
      </c>
      <c r="G49" s="83">
        <f t="shared" si="29"/>
        <v>26574</v>
      </c>
      <c r="H49" s="51">
        <f t="shared" si="24"/>
        <v>4140</v>
      </c>
      <c r="I49" s="51">
        <f t="shared" ref="I49:R49" si="39">I31*I$6</f>
        <v>1435</v>
      </c>
      <c r="J49" s="51">
        <f t="shared" si="39"/>
        <v>2890</v>
      </c>
      <c r="K49" s="51">
        <f t="shared" si="39"/>
        <v>2691</v>
      </c>
      <c r="L49" s="51">
        <f t="shared" si="39"/>
        <v>2203.5</v>
      </c>
      <c r="M49" s="51">
        <f t="shared" si="39"/>
        <v>1943.5</v>
      </c>
      <c r="N49" s="51">
        <f t="shared" si="39"/>
        <v>2575</v>
      </c>
      <c r="O49" s="51">
        <f t="shared" si="39"/>
        <v>2260</v>
      </c>
      <c r="P49" s="51">
        <f>P31*P$6</f>
        <v>2260</v>
      </c>
      <c r="Q49" s="51">
        <f t="shared" si="39"/>
        <v>2784</v>
      </c>
      <c r="R49" s="51">
        <f t="shared" si="39"/>
        <v>1392</v>
      </c>
      <c r="S49" s="6"/>
      <c r="T49" s="83">
        <f t="shared" si="26"/>
        <v>24291.1</v>
      </c>
      <c r="U49" s="82">
        <f t="shared" ref="U49:AE49" si="40">U31*U$6</f>
        <v>3726</v>
      </c>
      <c r="V49" s="82">
        <f t="shared" si="40"/>
        <v>1676.6999999999998</v>
      </c>
      <c r="W49" s="82">
        <f t="shared" si="40"/>
        <v>3135</v>
      </c>
      <c r="X49" s="82">
        <f t="shared" si="40"/>
        <v>2850</v>
      </c>
      <c r="Y49" s="82">
        <f t="shared" si="40"/>
        <v>1740</v>
      </c>
      <c r="Z49" s="82">
        <f t="shared" si="40"/>
        <v>2422.5</v>
      </c>
      <c r="AA49" s="82">
        <f t="shared" si="40"/>
        <v>2167.5</v>
      </c>
      <c r="AB49" s="82">
        <f t="shared" si="40"/>
        <v>2295</v>
      </c>
      <c r="AC49" s="82">
        <f t="shared" si="40"/>
        <v>2316.3999999999996</v>
      </c>
      <c r="AD49" s="82">
        <f t="shared" si="40"/>
        <v>817.50000000000011</v>
      </c>
      <c r="AE49" s="82">
        <f t="shared" si="40"/>
        <v>1144.5</v>
      </c>
      <c r="AF49" s="84"/>
      <c r="AG49" s="83">
        <f t="shared" si="21"/>
        <v>18368.8</v>
      </c>
      <c r="AH49" s="82">
        <f t="shared" ref="AH49:AR49" si="41">AH31*AH$6</f>
        <v>1872</v>
      </c>
      <c r="AI49" s="82">
        <f t="shared" si="41"/>
        <v>1720</v>
      </c>
      <c r="AJ49" s="82">
        <f t="shared" si="41"/>
        <v>2214</v>
      </c>
      <c r="AK49" s="82">
        <f t="shared" si="41"/>
        <v>2677.5</v>
      </c>
      <c r="AL49" s="82">
        <f t="shared" si="41"/>
        <v>2272</v>
      </c>
      <c r="AM49" s="82">
        <f t="shared" si="41"/>
        <v>1657.5</v>
      </c>
      <c r="AN49" s="82">
        <f t="shared" si="41"/>
        <v>1603</v>
      </c>
      <c r="AO49" s="82">
        <f t="shared" si="41"/>
        <v>1066.4000000000001</v>
      </c>
      <c r="AP49" s="82">
        <f t="shared" si="41"/>
        <v>1066.4000000000001</v>
      </c>
      <c r="AQ49" s="82">
        <f t="shared" si="41"/>
        <v>740</v>
      </c>
      <c r="AR49" s="82">
        <f t="shared" si="41"/>
        <v>1480</v>
      </c>
    </row>
    <row r="50" spans="1:48" x14ac:dyDescent="0.15">
      <c r="A50" s="32" t="s">
        <v>54</v>
      </c>
      <c r="B50" s="51">
        <f t="shared" si="18"/>
        <v>89208.800000000017</v>
      </c>
      <c r="G50" s="83">
        <f t="shared" si="29"/>
        <v>23395</v>
      </c>
      <c r="H50" s="51">
        <f t="shared" ref="H50:R50" si="42">H32*H$6</f>
        <v>3312</v>
      </c>
      <c r="I50" s="51">
        <f t="shared" si="42"/>
        <v>1230</v>
      </c>
      <c r="J50" s="51">
        <f>J32*J$6</f>
        <v>2890</v>
      </c>
      <c r="K50" s="51">
        <f t="shared" si="42"/>
        <v>1495</v>
      </c>
      <c r="L50" s="51">
        <f t="shared" si="42"/>
        <v>1695</v>
      </c>
      <c r="M50" s="51">
        <f t="shared" si="42"/>
        <v>1495</v>
      </c>
      <c r="N50" s="51">
        <f t="shared" si="42"/>
        <v>2060</v>
      </c>
      <c r="O50" s="51">
        <f t="shared" si="42"/>
        <v>2260</v>
      </c>
      <c r="P50" s="51">
        <f t="shared" si="42"/>
        <v>2260</v>
      </c>
      <c r="Q50" s="51">
        <f t="shared" si="42"/>
        <v>2784</v>
      </c>
      <c r="R50" s="51">
        <f t="shared" si="42"/>
        <v>1913.9999999999998</v>
      </c>
      <c r="S50" s="6"/>
      <c r="T50" s="83">
        <f t="shared" si="26"/>
        <v>18926.3</v>
      </c>
      <c r="U50" s="82">
        <f t="shared" ref="U50:AE50" si="43">U32*U$6</f>
        <v>2794.5</v>
      </c>
      <c r="V50" s="82">
        <f t="shared" si="43"/>
        <v>1490.3999999999999</v>
      </c>
      <c r="W50" s="82">
        <f t="shared" si="43"/>
        <v>2137.5</v>
      </c>
      <c r="X50" s="82">
        <f t="shared" si="43"/>
        <v>2565</v>
      </c>
      <c r="Y50" s="82">
        <f t="shared" si="43"/>
        <v>1160</v>
      </c>
      <c r="Z50" s="82">
        <f t="shared" si="43"/>
        <v>1710</v>
      </c>
      <c r="AA50" s="82">
        <f t="shared" si="43"/>
        <v>1445</v>
      </c>
      <c r="AB50" s="82">
        <f t="shared" si="43"/>
        <v>1836</v>
      </c>
      <c r="AC50" s="82">
        <f t="shared" si="43"/>
        <v>2316.3999999999996</v>
      </c>
      <c r="AD50" s="82">
        <f t="shared" si="43"/>
        <v>490.50000000000006</v>
      </c>
      <c r="AE50" s="82">
        <f t="shared" si="43"/>
        <v>981.00000000000011</v>
      </c>
      <c r="AF50" s="84"/>
      <c r="AG50" s="83">
        <f t="shared" si="21"/>
        <v>13980.599999999999</v>
      </c>
      <c r="AH50" s="82">
        <f t="shared" ref="AH50:AR50" si="44">AH32*AH$6</f>
        <v>1404</v>
      </c>
      <c r="AI50" s="82">
        <f t="shared" si="44"/>
        <v>1505</v>
      </c>
      <c r="AJ50" s="82">
        <f t="shared" si="44"/>
        <v>1599</v>
      </c>
      <c r="AK50" s="82">
        <f t="shared" si="44"/>
        <v>2040</v>
      </c>
      <c r="AL50" s="82">
        <f t="shared" si="44"/>
        <v>1704</v>
      </c>
      <c r="AM50" s="82">
        <f t="shared" si="44"/>
        <v>1275</v>
      </c>
      <c r="AN50" s="82">
        <f t="shared" si="44"/>
        <v>1374</v>
      </c>
      <c r="AO50" s="82">
        <f t="shared" si="44"/>
        <v>799.8</v>
      </c>
      <c r="AP50" s="82">
        <f t="shared" si="44"/>
        <v>799.8</v>
      </c>
      <c r="AQ50" s="82">
        <f t="shared" si="44"/>
        <v>592</v>
      </c>
      <c r="AR50" s="82">
        <f t="shared" si="44"/>
        <v>888</v>
      </c>
    </row>
    <row r="51" spans="1:48" x14ac:dyDescent="0.15">
      <c r="A51" s="32" t="s">
        <v>55</v>
      </c>
      <c r="B51" s="51">
        <f t="shared" si="18"/>
        <v>89287.800000000017</v>
      </c>
      <c r="G51" s="83">
        <f t="shared" si="29"/>
        <v>23395</v>
      </c>
      <c r="H51" s="51">
        <f t="shared" ref="H51:R51" si="45">H33*H$6</f>
        <v>3312</v>
      </c>
      <c r="I51" s="51">
        <f t="shared" si="45"/>
        <v>1230</v>
      </c>
      <c r="J51" s="51">
        <f t="shared" si="45"/>
        <v>2890</v>
      </c>
      <c r="K51" s="51">
        <f t="shared" si="45"/>
        <v>1495</v>
      </c>
      <c r="L51" s="51">
        <f t="shared" si="45"/>
        <v>1695</v>
      </c>
      <c r="M51" s="51">
        <f t="shared" si="45"/>
        <v>1495</v>
      </c>
      <c r="N51" s="51">
        <f t="shared" si="45"/>
        <v>2060</v>
      </c>
      <c r="O51" s="51">
        <f t="shared" si="45"/>
        <v>2260</v>
      </c>
      <c r="P51" s="51">
        <f t="shared" si="45"/>
        <v>2260</v>
      </c>
      <c r="Q51" s="51">
        <f t="shared" si="45"/>
        <v>2784</v>
      </c>
      <c r="R51" s="51">
        <f t="shared" si="45"/>
        <v>1913.9999999999998</v>
      </c>
      <c r="S51" s="6"/>
      <c r="T51" s="83">
        <f t="shared" si="26"/>
        <v>18926.3</v>
      </c>
      <c r="U51" s="82">
        <f t="shared" ref="U51:AE51" si="46">U33*U$6</f>
        <v>2794.5</v>
      </c>
      <c r="V51" s="82">
        <f t="shared" si="46"/>
        <v>1490.3999999999999</v>
      </c>
      <c r="W51" s="82">
        <f t="shared" si="46"/>
        <v>2137.5</v>
      </c>
      <c r="X51" s="82">
        <f t="shared" si="46"/>
        <v>2565</v>
      </c>
      <c r="Y51" s="82">
        <f t="shared" si="46"/>
        <v>1160</v>
      </c>
      <c r="Z51" s="82">
        <f t="shared" si="46"/>
        <v>1710</v>
      </c>
      <c r="AA51" s="82">
        <f t="shared" si="46"/>
        <v>1445</v>
      </c>
      <c r="AB51" s="82">
        <f t="shared" si="46"/>
        <v>1836</v>
      </c>
      <c r="AC51" s="82">
        <f t="shared" si="46"/>
        <v>2316.3999999999996</v>
      </c>
      <c r="AD51" s="82">
        <f t="shared" si="46"/>
        <v>490.50000000000006</v>
      </c>
      <c r="AE51" s="82">
        <f t="shared" si="46"/>
        <v>981.00000000000011</v>
      </c>
      <c r="AF51" s="84"/>
      <c r="AG51" s="83">
        <f t="shared" si="21"/>
        <v>14020.099999999999</v>
      </c>
      <c r="AH51" s="82">
        <f t="shared" ref="AH51:AR51" si="47">AH33*AH$6</f>
        <v>1638</v>
      </c>
      <c r="AI51" s="82">
        <f t="shared" si="47"/>
        <v>1290</v>
      </c>
      <c r="AJ51" s="82">
        <f t="shared" si="47"/>
        <v>1599</v>
      </c>
      <c r="AK51" s="82">
        <f t="shared" si="47"/>
        <v>1912.5</v>
      </c>
      <c r="AL51" s="82">
        <f t="shared" si="47"/>
        <v>1704</v>
      </c>
      <c r="AM51" s="82">
        <f t="shared" si="47"/>
        <v>1275</v>
      </c>
      <c r="AN51" s="82">
        <f t="shared" si="47"/>
        <v>1374</v>
      </c>
      <c r="AO51" s="82">
        <f t="shared" si="47"/>
        <v>799.8</v>
      </c>
      <c r="AP51" s="82">
        <f t="shared" si="47"/>
        <v>799.8</v>
      </c>
      <c r="AQ51" s="82">
        <f t="shared" si="47"/>
        <v>592</v>
      </c>
      <c r="AR51" s="82">
        <f t="shared" si="47"/>
        <v>1036</v>
      </c>
    </row>
    <row r="52" spans="1:48" s="6" customFormat="1" x14ac:dyDescent="0.15">
      <c r="A52" s="32" t="s">
        <v>56</v>
      </c>
      <c r="B52" s="51">
        <f t="shared" si="18"/>
        <v>67743.199999999997</v>
      </c>
      <c r="G52" s="83">
        <f t="shared" si="29"/>
        <v>16498</v>
      </c>
      <c r="H52" s="51">
        <f t="shared" ref="H52:R52" si="48">H34*H$6</f>
        <v>2070</v>
      </c>
      <c r="I52" s="51">
        <f t="shared" si="48"/>
        <v>820</v>
      </c>
      <c r="J52" s="51">
        <f t="shared" si="48"/>
        <v>1445</v>
      </c>
      <c r="K52" s="51">
        <f t="shared" si="48"/>
        <v>1196</v>
      </c>
      <c r="L52" s="51">
        <f t="shared" si="48"/>
        <v>1356</v>
      </c>
      <c r="M52" s="51">
        <f t="shared" si="48"/>
        <v>1196</v>
      </c>
      <c r="N52" s="51">
        <f t="shared" si="48"/>
        <v>1545</v>
      </c>
      <c r="O52" s="51">
        <f t="shared" si="48"/>
        <v>1695</v>
      </c>
      <c r="P52" s="51">
        <f t="shared" si="48"/>
        <v>1695</v>
      </c>
      <c r="Q52" s="51">
        <f t="shared" si="48"/>
        <v>2088</v>
      </c>
      <c r="R52" s="51">
        <f t="shared" si="48"/>
        <v>1392</v>
      </c>
      <c r="T52" s="83">
        <f t="shared" si="26"/>
        <v>15104</v>
      </c>
      <c r="U52" s="82">
        <f t="shared" ref="U52:AE52" si="49">U34*U$6</f>
        <v>2235.6</v>
      </c>
      <c r="V52" s="82">
        <f t="shared" si="49"/>
        <v>1304.0999999999999</v>
      </c>
      <c r="W52" s="82">
        <f t="shared" si="49"/>
        <v>1710</v>
      </c>
      <c r="X52" s="82">
        <f t="shared" si="49"/>
        <v>1710</v>
      </c>
      <c r="Y52" s="82">
        <f t="shared" si="49"/>
        <v>1160</v>
      </c>
      <c r="Z52" s="82">
        <f t="shared" si="49"/>
        <v>1425</v>
      </c>
      <c r="AA52" s="82">
        <f t="shared" si="49"/>
        <v>1300.5</v>
      </c>
      <c r="AB52" s="82">
        <f t="shared" si="49"/>
        <v>1377</v>
      </c>
      <c r="AC52" s="82">
        <f t="shared" si="49"/>
        <v>1737.3</v>
      </c>
      <c r="AD52" s="82">
        <f t="shared" si="49"/>
        <v>490.50000000000006</v>
      </c>
      <c r="AE52" s="82">
        <f t="shared" si="49"/>
        <v>654</v>
      </c>
      <c r="AF52" s="82"/>
      <c r="AG52" s="83">
        <f t="shared" si="21"/>
        <v>10518.599999999999</v>
      </c>
      <c r="AH52" s="82">
        <f t="shared" ref="AH52:AR52" si="50">AH34*AH$6</f>
        <v>936</v>
      </c>
      <c r="AI52" s="82">
        <f t="shared" si="50"/>
        <v>860</v>
      </c>
      <c r="AJ52" s="82">
        <f t="shared" si="50"/>
        <v>1230</v>
      </c>
      <c r="AK52" s="82">
        <f t="shared" si="50"/>
        <v>1785</v>
      </c>
      <c r="AL52" s="82">
        <f t="shared" si="50"/>
        <v>1136</v>
      </c>
      <c r="AM52" s="82">
        <f t="shared" si="50"/>
        <v>1020</v>
      </c>
      <c r="AN52" s="82">
        <f t="shared" si="50"/>
        <v>916</v>
      </c>
      <c r="AO52" s="82">
        <f t="shared" si="50"/>
        <v>799.8</v>
      </c>
      <c r="AP52" s="82">
        <f t="shared" si="50"/>
        <v>799.8</v>
      </c>
      <c r="AQ52" s="82">
        <f t="shared" si="50"/>
        <v>444</v>
      </c>
      <c r="AR52" s="82">
        <f t="shared" si="50"/>
        <v>592</v>
      </c>
    </row>
    <row r="53" spans="1:48" x14ac:dyDescent="0.15">
      <c r="A53" s="32" t="s">
        <v>57</v>
      </c>
      <c r="B53" s="51">
        <f t="shared" si="18"/>
        <v>56548.7</v>
      </c>
      <c r="G53" s="83">
        <f t="shared" si="29"/>
        <v>13488</v>
      </c>
      <c r="H53" s="51">
        <f t="shared" ref="H53:R53" si="51">H35*H$6</f>
        <v>1863</v>
      </c>
      <c r="I53" s="51">
        <f t="shared" si="51"/>
        <v>820</v>
      </c>
      <c r="J53" s="51">
        <f t="shared" si="51"/>
        <v>1156</v>
      </c>
      <c r="K53" s="51">
        <f t="shared" si="51"/>
        <v>1046.5</v>
      </c>
      <c r="L53" s="51">
        <f t="shared" si="51"/>
        <v>678</v>
      </c>
      <c r="M53" s="51">
        <f t="shared" si="51"/>
        <v>897</v>
      </c>
      <c r="N53" s="51">
        <f t="shared" si="51"/>
        <v>1287.5</v>
      </c>
      <c r="O53" s="51">
        <f t="shared" si="51"/>
        <v>1130</v>
      </c>
      <c r="P53" s="51">
        <f t="shared" si="51"/>
        <v>1130</v>
      </c>
      <c r="Q53" s="51">
        <f t="shared" si="51"/>
        <v>2088</v>
      </c>
      <c r="R53" s="51">
        <f t="shared" si="51"/>
        <v>1392</v>
      </c>
      <c r="S53" s="6"/>
      <c r="T53" s="83">
        <f t="shared" si="26"/>
        <v>12448.95</v>
      </c>
      <c r="U53" s="82">
        <f t="shared" ref="U53:AE53" si="52">U35*U$6</f>
        <v>1676.6999999999998</v>
      </c>
      <c r="V53" s="82">
        <f t="shared" si="52"/>
        <v>931.5</v>
      </c>
      <c r="W53" s="82">
        <f t="shared" si="52"/>
        <v>1425</v>
      </c>
      <c r="X53" s="82">
        <f t="shared" si="52"/>
        <v>1425</v>
      </c>
      <c r="Y53" s="82">
        <f t="shared" si="52"/>
        <v>870</v>
      </c>
      <c r="Z53" s="82">
        <f t="shared" si="52"/>
        <v>1140</v>
      </c>
      <c r="AA53" s="82">
        <f t="shared" si="52"/>
        <v>1011.5</v>
      </c>
      <c r="AB53" s="82">
        <f t="shared" si="52"/>
        <v>1377</v>
      </c>
      <c r="AC53" s="82">
        <f t="shared" si="52"/>
        <v>1447.75</v>
      </c>
      <c r="AD53" s="82">
        <f t="shared" si="52"/>
        <v>490.50000000000006</v>
      </c>
      <c r="AE53" s="82">
        <f t="shared" si="52"/>
        <v>654</v>
      </c>
      <c r="AF53" s="84"/>
      <c r="AG53" s="83">
        <f t="shared" si="21"/>
        <v>9081.4</v>
      </c>
      <c r="AH53" s="82">
        <f t="shared" ref="AH53:AR53" si="53">AH35*AH$6</f>
        <v>936</v>
      </c>
      <c r="AI53" s="82">
        <f t="shared" si="53"/>
        <v>860</v>
      </c>
      <c r="AJ53" s="82">
        <f t="shared" si="53"/>
        <v>984</v>
      </c>
      <c r="AK53" s="82">
        <f t="shared" si="53"/>
        <v>1530</v>
      </c>
      <c r="AL53" s="82">
        <f t="shared" si="53"/>
        <v>1136</v>
      </c>
      <c r="AM53" s="82">
        <f t="shared" si="53"/>
        <v>765</v>
      </c>
      <c r="AN53" s="82">
        <f t="shared" si="53"/>
        <v>916</v>
      </c>
      <c r="AO53" s="82">
        <f t="shared" si="53"/>
        <v>533.20000000000005</v>
      </c>
      <c r="AP53" s="82">
        <f t="shared" si="53"/>
        <v>533.20000000000005</v>
      </c>
      <c r="AQ53" s="82">
        <f t="shared" si="53"/>
        <v>296</v>
      </c>
      <c r="AR53" s="82">
        <f t="shared" si="53"/>
        <v>592</v>
      </c>
    </row>
    <row r="54" spans="1:48" x14ac:dyDescent="0.15">
      <c r="A54" s="32" t="s">
        <v>58</v>
      </c>
      <c r="B54" s="51">
        <f t="shared" si="18"/>
        <v>53349.599999999999</v>
      </c>
      <c r="G54" s="83">
        <f t="shared" si="29"/>
        <v>12656.5</v>
      </c>
      <c r="H54" s="51">
        <f t="shared" ref="H54:R54" si="54">H36*H$6</f>
        <v>1863</v>
      </c>
      <c r="I54" s="51">
        <f t="shared" si="54"/>
        <v>820</v>
      </c>
      <c r="J54" s="51">
        <f t="shared" si="54"/>
        <v>1445</v>
      </c>
      <c r="K54" s="51">
        <f t="shared" si="54"/>
        <v>1196</v>
      </c>
      <c r="L54" s="51">
        <f t="shared" si="54"/>
        <v>1017</v>
      </c>
      <c r="M54" s="51">
        <f t="shared" si="54"/>
        <v>897</v>
      </c>
      <c r="N54" s="51">
        <f t="shared" si="54"/>
        <v>1287.5</v>
      </c>
      <c r="O54" s="51">
        <f t="shared" si="54"/>
        <v>847.5</v>
      </c>
      <c r="P54" s="51">
        <f t="shared" si="54"/>
        <v>847.5</v>
      </c>
      <c r="Q54" s="51">
        <f t="shared" si="54"/>
        <v>1392</v>
      </c>
      <c r="R54" s="51">
        <f t="shared" si="54"/>
        <v>1044</v>
      </c>
      <c r="S54" s="6"/>
      <c r="T54" s="83">
        <f t="shared" si="26"/>
        <v>12033.15</v>
      </c>
      <c r="U54" s="82">
        <f t="shared" ref="U54:AE54" si="55">U36*U$6</f>
        <v>1676.6999999999998</v>
      </c>
      <c r="V54" s="82">
        <f t="shared" si="55"/>
        <v>745.19999999999993</v>
      </c>
      <c r="W54" s="82">
        <f t="shared" si="55"/>
        <v>1425</v>
      </c>
      <c r="X54" s="82">
        <f t="shared" si="55"/>
        <v>1425</v>
      </c>
      <c r="Y54" s="82">
        <f t="shared" si="55"/>
        <v>870</v>
      </c>
      <c r="Z54" s="82">
        <f t="shared" si="55"/>
        <v>1140</v>
      </c>
      <c r="AA54" s="82">
        <f t="shared" si="55"/>
        <v>1011.5</v>
      </c>
      <c r="AB54" s="82">
        <f t="shared" si="55"/>
        <v>1147.5</v>
      </c>
      <c r="AC54" s="82">
        <f t="shared" si="55"/>
        <v>1447.75</v>
      </c>
      <c r="AD54" s="82">
        <f t="shared" si="55"/>
        <v>490.50000000000006</v>
      </c>
      <c r="AE54" s="82">
        <f t="shared" si="55"/>
        <v>654</v>
      </c>
      <c r="AF54" s="84"/>
      <c r="AG54" s="83">
        <f t="shared" si="21"/>
        <v>8313.4</v>
      </c>
      <c r="AH54" s="82">
        <f t="shared" ref="AH54:AR54" si="56">AH36*AH$6</f>
        <v>936</v>
      </c>
      <c r="AI54" s="82">
        <f t="shared" si="56"/>
        <v>860</v>
      </c>
      <c r="AJ54" s="82">
        <f t="shared" si="56"/>
        <v>984</v>
      </c>
      <c r="AK54" s="82">
        <f t="shared" si="56"/>
        <v>1275</v>
      </c>
      <c r="AL54" s="82">
        <f t="shared" si="56"/>
        <v>852</v>
      </c>
      <c r="AM54" s="82">
        <f t="shared" si="56"/>
        <v>765</v>
      </c>
      <c r="AN54" s="82">
        <f t="shared" si="56"/>
        <v>687</v>
      </c>
      <c r="AO54" s="82">
        <f t="shared" si="56"/>
        <v>533.20000000000005</v>
      </c>
      <c r="AP54" s="82">
        <f t="shared" si="56"/>
        <v>533.20000000000005</v>
      </c>
      <c r="AQ54" s="82">
        <f t="shared" si="56"/>
        <v>296</v>
      </c>
      <c r="AR54" s="82">
        <f t="shared" si="56"/>
        <v>592</v>
      </c>
    </row>
    <row r="55" spans="1:48" x14ac:dyDescent="0.15">
      <c r="A55" s="32" t="s">
        <v>59</v>
      </c>
      <c r="B55" s="51">
        <f t="shared" si="18"/>
        <v>45275.799999999996</v>
      </c>
      <c r="G55" s="83">
        <f t="shared" si="29"/>
        <v>10533.5</v>
      </c>
      <c r="H55" s="51">
        <f t="shared" ref="H55:R55" si="57">H37*H$6</f>
        <v>1656</v>
      </c>
      <c r="I55" s="51">
        <f t="shared" si="57"/>
        <v>615</v>
      </c>
      <c r="J55" s="51">
        <f t="shared" si="57"/>
        <v>1156</v>
      </c>
      <c r="K55" s="51">
        <f t="shared" si="57"/>
        <v>1046.5</v>
      </c>
      <c r="L55" s="51">
        <f t="shared" si="57"/>
        <v>847.5</v>
      </c>
      <c r="M55" s="51">
        <f t="shared" si="57"/>
        <v>747.5</v>
      </c>
      <c r="N55" s="51">
        <f t="shared" si="57"/>
        <v>1030</v>
      </c>
      <c r="O55" s="51">
        <f t="shared" si="57"/>
        <v>847.5</v>
      </c>
      <c r="P55" s="51">
        <f t="shared" si="57"/>
        <v>847.5</v>
      </c>
      <c r="Q55" s="51">
        <f t="shared" si="57"/>
        <v>1044</v>
      </c>
      <c r="R55" s="51">
        <f t="shared" si="57"/>
        <v>696</v>
      </c>
      <c r="S55" s="6"/>
      <c r="T55" s="83">
        <f t="shared" si="26"/>
        <v>9851.75</v>
      </c>
      <c r="U55" s="82">
        <f t="shared" ref="U55:AE55" si="58">U37*U$6</f>
        <v>1490.3999999999999</v>
      </c>
      <c r="V55" s="82">
        <f t="shared" si="58"/>
        <v>745.19999999999993</v>
      </c>
      <c r="W55" s="82">
        <f t="shared" si="58"/>
        <v>1140</v>
      </c>
      <c r="X55" s="82">
        <f t="shared" si="58"/>
        <v>1282.5</v>
      </c>
      <c r="Y55" s="82">
        <f t="shared" si="58"/>
        <v>725</v>
      </c>
      <c r="Z55" s="82">
        <f t="shared" si="58"/>
        <v>997.5</v>
      </c>
      <c r="AA55" s="82">
        <f t="shared" si="58"/>
        <v>867</v>
      </c>
      <c r="AB55" s="82">
        <f t="shared" si="58"/>
        <v>918</v>
      </c>
      <c r="AC55" s="82">
        <f t="shared" si="58"/>
        <v>868.65</v>
      </c>
      <c r="AD55" s="82">
        <f t="shared" si="58"/>
        <v>327</v>
      </c>
      <c r="AE55" s="82">
        <f t="shared" si="58"/>
        <v>490.50000000000006</v>
      </c>
      <c r="AF55" s="84"/>
      <c r="AG55" s="83">
        <f t="shared" si="21"/>
        <v>7519.4</v>
      </c>
      <c r="AH55" s="82">
        <f t="shared" ref="AH55:AR55" si="59">AH37*AH$6</f>
        <v>936</v>
      </c>
      <c r="AI55" s="82">
        <f t="shared" si="59"/>
        <v>860</v>
      </c>
      <c r="AJ55" s="82">
        <f t="shared" si="59"/>
        <v>984</v>
      </c>
      <c r="AK55" s="82">
        <f t="shared" si="59"/>
        <v>1020</v>
      </c>
      <c r="AL55" s="82">
        <f t="shared" si="59"/>
        <v>568</v>
      </c>
      <c r="AM55" s="82">
        <f t="shared" si="59"/>
        <v>510</v>
      </c>
      <c r="AN55" s="82">
        <f t="shared" si="59"/>
        <v>687</v>
      </c>
      <c r="AO55" s="82">
        <f t="shared" si="59"/>
        <v>533.20000000000005</v>
      </c>
      <c r="AP55" s="82">
        <f t="shared" si="59"/>
        <v>533.20000000000005</v>
      </c>
      <c r="AQ55" s="82">
        <f t="shared" si="59"/>
        <v>296</v>
      </c>
      <c r="AR55" s="82">
        <f t="shared" si="59"/>
        <v>592</v>
      </c>
    </row>
    <row r="56" spans="1:48" x14ac:dyDescent="0.15">
      <c r="A56" s="32" t="s">
        <v>60</v>
      </c>
      <c r="B56" s="51">
        <f t="shared" si="18"/>
        <v>27953.5</v>
      </c>
      <c r="G56" s="83">
        <f t="shared" si="29"/>
        <v>6926.5</v>
      </c>
      <c r="H56" s="51">
        <f t="shared" ref="H56:R56" si="60">H38*H$6</f>
        <v>1035</v>
      </c>
      <c r="I56" s="51">
        <f t="shared" si="60"/>
        <v>410</v>
      </c>
      <c r="J56" s="51">
        <f t="shared" si="60"/>
        <v>433.5</v>
      </c>
      <c r="K56" s="51">
        <f t="shared" si="60"/>
        <v>448.5</v>
      </c>
      <c r="L56" s="51">
        <f t="shared" si="60"/>
        <v>508.5</v>
      </c>
      <c r="M56" s="51">
        <f t="shared" si="60"/>
        <v>448.5</v>
      </c>
      <c r="N56" s="51">
        <f t="shared" si="60"/>
        <v>772.5</v>
      </c>
      <c r="O56" s="51">
        <f t="shared" si="60"/>
        <v>565</v>
      </c>
      <c r="P56" s="51">
        <f t="shared" si="60"/>
        <v>565</v>
      </c>
      <c r="Q56" s="51">
        <f t="shared" si="60"/>
        <v>1044</v>
      </c>
      <c r="R56" s="51">
        <f t="shared" si="60"/>
        <v>696</v>
      </c>
      <c r="S56" s="6"/>
      <c r="T56" s="83">
        <f t="shared" si="26"/>
        <v>6378</v>
      </c>
      <c r="U56" s="82">
        <f t="shared" ref="U56:AE56" si="61">U38*U$6</f>
        <v>931.5</v>
      </c>
      <c r="V56" s="82">
        <f t="shared" si="61"/>
        <v>558.9</v>
      </c>
      <c r="W56" s="82">
        <f t="shared" si="61"/>
        <v>712.5</v>
      </c>
      <c r="X56" s="82">
        <f t="shared" si="61"/>
        <v>997.5</v>
      </c>
      <c r="Y56" s="82">
        <f t="shared" si="61"/>
        <v>435</v>
      </c>
      <c r="Z56" s="82">
        <f t="shared" si="61"/>
        <v>570</v>
      </c>
      <c r="AA56" s="82">
        <f t="shared" si="61"/>
        <v>578</v>
      </c>
      <c r="AB56" s="82">
        <f t="shared" si="61"/>
        <v>688.5</v>
      </c>
      <c r="AC56" s="82">
        <f t="shared" si="61"/>
        <v>579.09999999999991</v>
      </c>
      <c r="AD56" s="82">
        <f t="shared" si="61"/>
        <v>0</v>
      </c>
      <c r="AE56" s="82">
        <f t="shared" si="61"/>
        <v>327</v>
      </c>
      <c r="AF56" s="84"/>
      <c r="AG56" s="83">
        <f t="shared" si="21"/>
        <v>4135.5</v>
      </c>
      <c r="AH56" s="82">
        <f t="shared" ref="AH56:AR56" si="62">AH38*AH$6</f>
        <v>702</v>
      </c>
      <c r="AI56" s="82">
        <f t="shared" si="62"/>
        <v>645</v>
      </c>
      <c r="AJ56" s="82">
        <f t="shared" si="62"/>
        <v>615</v>
      </c>
      <c r="AK56" s="82">
        <f t="shared" si="62"/>
        <v>765</v>
      </c>
      <c r="AL56" s="82">
        <f t="shared" si="62"/>
        <v>568</v>
      </c>
      <c r="AM56" s="82">
        <f t="shared" si="62"/>
        <v>382.5</v>
      </c>
      <c r="AN56" s="82">
        <f t="shared" si="62"/>
        <v>458</v>
      </c>
      <c r="AO56" s="82">
        <f t="shared" si="62"/>
        <v>0</v>
      </c>
      <c r="AP56" s="82">
        <f t="shared" si="62"/>
        <v>0</v>
      </c>
      <c r="AQ56" s="82">
        <f t="shared" si="62"/>
        <v>0</v>
      </c>
      <c r="AR56" s="82">
        <f t="shared" si="62"/>
        <v>0</v>
      </c>
    </row>
    <row r="57" spans="1:48" x14ac:dyDescent="0.15">
      <c r="A57" s="32" t="s">
        <v>77</v>
      </c>
      <c r="B57" s="54">
        <f>SUM(B44:B56)</f>
        <v>1060460</v>
      </c>
      <c r="G57" s="83">
        <f t="shared" si="29"/>
        <v>257230</v>
      </c>
      <c r="H57" s="54">
        <f t="shared" ref="H57:R57" si="63">SUM(H44:H56)</f>
        <v>37260</v>
      </c>
      <c r="I57" s="54">
        <f t="shared" si="63"/>
        <v>14350</v>
      </c>
      <c r="J57" s="54">
        <f t="shared" si="63"/>
        <v>34680</v>
      </c>
      <c r="K57" s="54">
        <f t="shared" si="63"/>
        <v>26910</v>
      </c>
      <c r="L57" s="54">
        <f t="shared" si="63"/>
        <v>20340</v>
      </c>
      <c r="M57" s="54">
        <f t="shared" si="63"/>
        <v>17940</v>
      </c>
      <c r="N57" s="54">
        <f t="shared" si="63"/>
        <v>25750</v>
      </c>
      <c r="O57" s="54">
        <f t="shared" si="63"/>
        <v>22600</v>
      </c>
      <c r="P57" s="54">
        <f t="shared" si="63"/>
        <v>22600</v>
      </c>
      <c r="Q57" s="54">
        <f t="shared" si="63"/>
        <v>20880</v>
      </c>
      <c r="R57" s="54">
        <f t="shared" si="63"/>
        <v>13920</v>
      </c>
      <c r="S57" s="6"/>
      <c r="T57" s="83">
        <f t="shared" si="26"/>
        <v>229757</v>
      </c>
      <c r="U57" s="85">
        <f t="shared" ref="U57:AE57" si="64">SUM(U44:U56)</f>
        <v>33534</v>
      </c>
      <c r="V57" s="85">
        <f t="shared" si="64"/>
        <v>14904</v>
      </c>
      <c r="W57" s="85">
        <f t="shared" si="64"/>
        <v>28500</v>
      </c>
      <c r="X57" s="85">
        <f t="shared" si="64"/>
        <v>29925</v>
      </c>
      <c r="Y57" s="85">
        <f t="shared" si="64"/>
        <v>17400</v>
      </c>
      <c r="Z57" s="85">
        <f t="shared" si="64"/>
        <v>22800</v>
      </c>
      <c r="AA57" s="85">
        <f t="shared" si="64"/>
        <v>20230</v>
      </c>
      <c r="AB57" s="85">
        <f t="shared" si="64"/>
        <v>22950</v>
      </c>
      <c r="AC57" s="85">
        <f t="shared" si="64"/>
        <v>23163.999999999996</v>
      </c>
      <c r="AD57" s="85">
        <f t="shared" si="64"/>
        <v>6540.0000000000009</v>
      </c>
      <c r="AE57" s="85">
        <f t="shared" si="64"/>
        <v>9810</v>
      </c>
      <c r="AF57" s="84"/>
      <c r="AG57" s="83">
        <f t="shared" si="21"/>
        <v>171858</v>
      </c>
      <c r="AH57" s="85">
        <f t="shared" ref="AH57:AR57" si="65">SUM(AH44:AH56)</f>
        <v>16380</v>
      </c>
      <c r="AI57" s="85">
        <f t="shared" si="65"/>
        <v>15050</v>
      </c>
      <c r="AJ57" s="85">
        <f t="shared" si="65"/>
        <v>22140</v>
      </c>
      <c r="AK57" s="85">
        <f t="shared" si="65"/>
        <v>28050</v>
      </c>
      <c r="AL57" s="85">
        <f t="shared" si="65"/>
        <v>21300</v>
      </c>
      <c r="AM57" s="85">
        <f t="shared" si="65"/>
        <v>15300</v>
      </c>
      <c r="AN57" s="85">
        <f t="shared" si="65"/>
        <v>16030</v>
      </c>
      <c r="AO57" s="85">
        <f t="shared" si="65"/>
        <v>10664.000000000002</v>
      </c>
      <c r="AP57" s="85">
        <f t="shared" si="65"/>
        <v>10664.000000000002</v>
      </c>
      <c r="AQ57" s="85">
        <f t="shared" si="65"/>
        <v>5920</v>
      </c>
      <c r="AR57" s="85">
        <f t="shared" si="65"/>
        <v>10360</v>
      </c>
    </row>
    <row r="58" spans="1:48" x14ac:dyDescent="0.15">
      <c r="H58" s="55"/>
      <c r="I58" s="55"/>
      <c r="J58" s="55"/>
      <c r="K58" s="55"/>
      <c r="L58" s="55"/>
      <c r="M58" s="55"/>
      <c r="N58" s="55"/>
      <c r="O58" s="55"/>
      <c r="P58" s="56"/>
      <c r="Q58" s="55"/>
      <c r="R58" s="55"/>
      <c r="S58" s="56"/>
      <c r="T58" s="56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57"/>
      <c r="AT58" s="57"/>
      <c r="AU58" s="57"/>
      <c r="AV58" s="57"/>
    </row>
    <row r="59" spans="1:48" x14ac:dyDescent="0.15"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6"/>
      <c r="T59" s="56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57"/>
      <c r="AT59" s="57"/>
      <c r="AU59" s="57"/>
      <c r="AV59" s="57"/>
    </row>
    <row r="60" spans="1:48" s="52" customFormat="1" x14ac:dyDescent="0.15">
      <c r="A60" s="52" t="s">
        <v>72</v>
      </c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9"/>
      <c r="T60" s="59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59"/>
      <c r="AT60" s="59"/>
      <c r="AU60" s="58"/>
      <c r="AV60" s="58"/>
    </row>
    <row r="61" spans="1:48" x14ac:dyDescent="0.15">
      <c r="A61" s="32" t="s">
        <v>50</v>
      </c>
      <c r="B61" s="51">
        <f>G61+T61+AG61</f>
        <v>141300</v>
      </c>
      <c r="G61" s="83">
        <f t="shared" ref="G61:G74" si="66">SUM(H61:R61)</f>
        <v>37485</v>
      </c>
      <c r="H61" s="55">
        <f>H10*H26</f>
        <v>0</v>
      </c>
      <c r="I61" s="55">
        <f t="shared" ref="I61:R61" si="67">I10*I26</f>
        <v>0</v>
      </c>
      <c r="J61" s="55">
        <f t="shared" si="67"/>
        <v>11970</v>
      </c>
      <c r="K61" s="55">
        <f t="shared" si="67"/>
        <v>12825</v>
      </c>
      <c r="L61" s="55">
        <f t="shared" si="67"/>
        <v>4275</v>
      </c>
      <c r="M61" s="55">
        <f t="shared" si="67"/>
        <v>4275</v>
      </c>
      <c r="N61" s="55">
        <f t="shared" si="67"/>
        <v>4140</v>
      </c>
      <c r="O61" s="55">
        <f t="shared" si="67"/>
        <v>0</v>
      </c>
      <c r="P61" s="55">
        <f t="shared" si="67"/>
        <v>0</v>
      </c>
      <c r="Q61" s="55">
        <f t="shared" si="67"/>
        <v>0</v>
      </c>
      <c r="R61" s="55">
        <f t="shared" si="67"/>
        <v>0</v>
      </c>
      <c r="S61" s="56"/>
      <c r="T61" s="83">
        <f t="shared" ref="T61:T74" si="68">SUM(U61:AE61)</f>
        <v>51165</v>
      </c>
      <c r="U61" s="55">
        <f>U10*U26</f>
        <v>0</v>
      </c>
      <c r="V61" s="55">
        <f t="shared" ref="V61:AE61" si="69">V10*V26</f>
        <v>0</v>
      </c>
      <c r="W61" s="55">
        <f t="shared" si="69"/>
        <v>10260</v>
      </c>
      <c r="X61" s="55">
        <f t="shared" si="69"/>
        <v>10260</v>
      </c>
      <c r="Y61" s="55">
        <f t="shared" si="69"/>
        <v>8550</v>
      </c>
      <c r="Z61" s="55">
        <f t="shared" si="69"/>
        <v>9405</v>
      </c>
      <c r="AA61" s="55">
        <f t="shared" si="69"/>
        <v>8550</v>
      </c>
      <c r="AB61" s="55">
        <f t="shared" si="69"/>
        <v>4140</v>
      </c>
      <c r="AC61" s="55">
        <f t="shared" si="69"/>
        <v>0</v>
      </c>
      <c r="AD61" s="55">
        <f t="shared" si="69"/>
        <v>0</v>
      </c>
      <c r="AE61" s="55">
        <f t="shared" si="69"/>
        <v>0</v>
      </c>
      <c r="AF61" s="84"/>
      <c r="AG61" s="83">
        <f t="shared" ref="AG61:AG74" si="70">SUM(AH61:AR61)</f>
        <v>52650</v>
      </c>
      <c r="AH61" s="55">
        <f>AH10*AH26</f>
        <v>0</v>
      </c>
      <c r="AI61" s="55">
        <f t="shared" ref="AI61:AR61" si="71">AI10*AI26</f>
        <v>0</v>
      </c>
      <c r="AJ61" s="55">
        <f t="shared" si="71"/>
        <v>13680</v>
      </c>
      <c r="AK61" s="55">
        <f t="shared" si="71"/>
        <v>17100</v>
      </c>
      <c r="AL61" s="55">
        <f t="shared" si="71"/>
        <v>8550</v>
      </c>
      <c r="AM61" s="55">
        <f t="shared" si="71"/>
        <v>4275</v>
      </c>
      <c r="AN61" s="55">
        <f t="shared" si="71"/>
        <v>3105</v>
      </c>
      <c r="AO61" s="55">
        <f t="shared" si="71"/>
        <v>2970</v>
      </c>
      <c r="AP61" s="55">
        <f t="shared" si="71"/>
        <v>2970</v>
      </c>
      <c r="AQ61" s="55">
        <f t="shared" si="71"/>
        <v>0</v>
      </c>
      <c r="AR61" s="55">
        <f t="shared" si="71"/>
        <v>0</v>
      </c>
      <c r="AS61" s="57"/>
      <c r="AT61" s="57"/>
      <c r="AU61" s="57"/>
      <c r="AV61" s="57"/>
    </row>
    <row r="62" spans="1:48" x14ac:dyDescent="0.15">
      <c r="A62" s="32" t="s">
        <v>48</v>
      </c>
      <c r="B62" s="51">
        <f t="shared" ref="B62:B73" si="72">G62+T62+AG62</f>
        <v>379710</v>
      </c>
      <c r="G62" s="83">
        <f t="shared" si="66"/>
        <v>148815</v>
      </c>
      <c r="H62" s="55">
        <f t="shared" ref="H62:R62" si="73">H11*H27</f>
        <v>25875</v>
      </c>
      <c r="I62" s="55">
        <f t="shared" si="73"/>
        <v>9315</v>
      </c>
      <c r="J62" s="55">
        <f t="shared" si="73"/>
        <v>32490</v>
      </c>
      <c r="K62" s="55">
        <f t="shared" si="73"/>
        <v>23085</v>
      </c>
      <c r="L62" s="55">
        <f t="shared" si="73"/>
        <v>12825</v>
      </c>
      <c r="M62" s="55">
        <f t="shared" si="73"/>
        <v>11115</v>
      </c>
      <c r="N62" s="55">
        <f t="shared" si="73"/>
        <v>10350</v>
      </c>
      <c r="O62" s="55">
        <f t="shared" si="73"/>
        <v>11880</v>
      </c>
      <c r="P62" s="55">
        <f t="shared" si="73"/>
        <v>11880</v>
      </c>
      <c r="Q62" s="55">
        <f t="shared" si="73"/>
        <v>0</v>
      </c>
      <c r="R62" s="55">
        <f t="shared" si="73"/>
        <v>0</v>
      </c>
      <c r="S62" s="56"/>
      <c r="T62" s="83">
        <f t="shared" si="68"/>
        <v>134415</v>
      </c>
      <c r="U62" s="55">
        <f t="shared" ref="U62:AE62" si="74">U11*U27</f>
        <v>21735</v>
      </c>
      <c r="V62" s="55">
        <f t="shared" si="74"/>
        <v>5175</v>
      </c>
      <c r="W62" s="55">
        <f t="shared" si="74"/>
        <v>21375</v>
      </c>
      <c r="X62" s="55">
        <f t="shared" si="74"/>
        <v>20520</v>
      </c>
      <c r="Y62" s="55">
        <f t="shared" si="74"/>
        <v>11970</v>
      </c>
      <c r="Z62" s="55">
        <f t="shared" si="74"/>
        <v>16245</v>
      </c>
      <c r="AA62" s="55">
        <f t="shared" si="74"/>
        <v>13680</v>
      </c>
      <c r="AB62" s="55">
        <f t="shared" si="74"/>
        <v>10350</v>
      </c>
      <c r="AC62" s="55">
        <f t="shared" si="74"/>
        <v>13365</v>
      </c>
      <c r="AD62" s="55">
        <f t="shared" si="74"/>
        <v>0</v>
      </c>
      <c r="AE62" s="55">
        <f t="shared" si="74"/>
        <v>0</v>
      </c>
      <c r="AF62" s="84"/>
      <c r="AG62" s="83">
        <f t="shared" si="70"/>
        <v>96480</v>
      </c>
      <c r="AH62" s="55">
        <f t="shared" ref="AH62:AR62" si="75">AH11*AH27</f>
        <v>3105</v>
      </c>
      <c r="AI62" s="55">
        <f t="shared" si="75"/>
        <v>3105</v>
      </c>
      <c r="AJ62" s="55">
        <f t="shared" si="75"/>
        <v>17100</v>
      </c>
      <c r="AK62" s="55">
        <f t="shared" si="75"/>
        <v>24795</v>
      </c>
      <c r="AL62" s="55">
        <f t="shared" si="75"/>
        <v>17100</v>
      </c>
      <c r="AM62" s="55">
        <f t="shared" si="75"/>
        <v>11115</v>
      </c>
      <c r="AN62" s="55">
        <f t="shared" si="75"/>
        <v>8280</v>
      </c>
      <c r="AO62" s="55">
        <f t="shared" si="75"/>
        <v>5940</v>
      </c>
      <c r="AP62" s="55">
        <f t="shared" si="75"/>
        <v>5940</v>
      </c>
      <c r="AQ62" s="55">
        <f t="shared" si="75"/>
        <v>0</v>
      </c>
      <c r="AR62" s="55">
        <f t="shared" si="75"/>
        <v>0</v>
      </c>
      <c r="AS62" s="57"/>
      <c r="AT62" s="57"/>
      <c r="AU62" s="57"/>
      <c r="AV62" s="57"/>
    </row>
    <row r="63" spans="1:48" x14ac:dyDescent="0.15">
      <c r="A63" s="32" t="s">
        <v>49</v>
      </c>
      <c r="B63" s="51">
        <f t="shared" si="72"/>
        <v>426150</v>
      </c>
      <c r="G63" s="83">
        <f t="shared" si="66"/>
        <v>145350</v>
      </c>
      <c r="H63" s="55">
        <f t="shared" ref="H63:R63" si="76">H12*H28</f>
        <v>22770</v>
      </c>
      <c r="I63" s="55">
        <f t="shared" si="76"/>
        <v>9315</v>
      </c>
      <c r="J63" s="55">
        <f t="shared" si="76"/>
        <v>26505</v>
      </c>
      <c r="K63" s="55">
        <f t="shared" si="76"/>
        <v>19665</v>
      </c>
      <c r="L63" s="55">
        <f t="shared" si="76"/>
        <v>11970</v>
      </c>
      <c r="M63" s="55">
        <f t="shared" si="76"/>
        <v>11970</v>
      </c>
      <c r="N63" s="55">
        <f t="shared" si="76"/>
        <v>13455</v>
      </c>
      <c r="O63" s="55">
        <f t="shared" si="76"/>
        <v>14850</v>
      </c>
      <c r="P63" s="55">
        <f t="shared" si="76"/>
        <v>14850</v>
      </c>
      <c r="Q63" s="55">
        <f t="shared" si="76"/>
        <v>0</v>
      </c>
      <c r="R63" s="55">
        <f t="shared" si="76"/>
        <v>0</v>
      </c>
      <c r="S63" s="56"/>
      <c r="T63" s="83">
        <f t="shared" si="68"/>
        <v>154440</v>
      </c>
      <c r="U63" s="55">
        <f t="shared" ref="U63:AE63" si="77">U12*U28</f>
        <v>22770</v>
      </c>
      <c r="V63" s="55">
        <f t="shared" si="77"/>
        <v>9315</v>
      </c>
      <c r="W63" s="55">
        <f t="shared" si="77"/>
        <v>18810</v>
      </c>
      <c r="X63" s="55">
        <f t="shared" si="77"/>
        <v>22230</v>
      </c>
      <c r="Y63" s="55">
        <f t="shared" si="77"/>
        <v>11970</v>
      </c>
      <c r="Z63" s="55">
        <f t="shared" si="77"/>
        <v>15390</v>
      </c>
      <c r="AA63" s="55">
        <f t="shared" si="77"/>
        <v>13680</v>
      </c>
      <c r="AB63" s="55">
        <f t="shared" si="77"/>
        <v>12420</v>
      </c>
      <c r="AC63" s="55">
        <f t="shared" si="77"/>
        <v>13365</v>
      </c>
      <c r="AD63" s="55">
        <f t="shared" si="77"/>
        <v>6210</v>
      </c>
      <c r="AE63" s="55">
        <f t="shared" si="77"/>
        <v>8280</v>
      </c>
      <c r="AF63" s="84"/>
      <c r="AG63" s="83">
        <f t="shared" si="70"/>
        <v>126360</v>
      </c>
      <c r="AH63" s="55">
        <f t="shared" ref="AH63:AR63" si="78">AH12*AH28</f>
        <v>8280</v>
      </c>
      <c r="AI63" s="55">
        <f t="shared" si="78"/>
        <v>8280</v>
      </c>
      <c r="AJ63" s="55">
        <f t="shared" si="78"/>
        <v>17955</v>
      </c>
      <c r="AK63" s="55">
        <f t="shared" si="78"/>
        <v>24795</v>
      </c>
      <c r="AL63" s="55">
        <f t="shared" si="78"/>
        <v>15390</v>
      </c>
      <c r="AM63" s="55">
        <f t="shared" si="78"/>
        <v>11970</v>
      </c>
      <c r="AN63" s="55">
        <f t="shared" si="78"/>
        <v>8280</v>
      </c>
      <c r="AO63" s="55">
        <f t="shared" si="78"/>
        <v>7425</v>
      </c>
      <c r="AP63" s="55">
        <f t="shared" si="78"/>
        <v>7425</v>
      </c>
      <c r="AQ63" s="55">
        <f t="shared" si="78"/>
        <v>6210</v>
      </c>
      <c r="AR63" s="55">
        <f t="shared" si="78"/>
        <v>10350</v>
      </c>
      <c r="AS63" s="57"/>
      <c r="AT63" s="57"/>
      <c r="AU63" s="57"/>
      <c r="AV63" s="57"/>
    </row>
    <row r="64" spans="1:48" x14ac:dyDescent="0.15">
      <c r="A64" s="32" t="s">
        <v>51</v>
      </c>
      <c r="B64" s="51">
        <f t="shared" si="72"/>
        <v>429840</v>
      </c>
      <c r="G64" s="83">
        <f t="shared" si="66"/>
        <v>161775</v>
      </c>
      <c r="H64" s="55">
        <f t="shared" ref="H64:R64" si="79">H13*H29</f>
        <v>20700</v>
      </c>
      <c r="I64" s="55">
        <f t="shared" si="79"/>
        <v>8280</v>
      </c>
      <c r="J64" s="55">
        <f t="shared" si="79"/>
        <v>23940</v>
      </c>
      <c r="K64" s="55">
        <f t="shared" si="79"/>
        <v>17955</v>
      </c>
      <c r="L64" s="55">
        <f t="shared" si="79"/>
        <v>11970</v>
      </c>
      <c r="M64" s="55">
        <f t="shared" si="79"/>
        <v>11970</v>
      </c>
      <c r="N64" s="55">
        <f t="shared" si="79"/>
        <v>12420</v>
      </c>
      <c r="O64" s="55">
        <f t="shared" si="79"/>
        <v>14850</v>
      </c>
      <c r="P64" s="55">
        <f t="shared" si="79"/>
        <v>14850</v>
      </c>
      <c r="Q64" s="55">
        <f t="shared" si="79"/>
        <v>12420</v>
      </c>
      <c r="R64" s="55">
        <f t="shared" si="79"/>
        <v>12420</v>
      </c>
      <c r="S64" s="56"/>
      <c r="T64" s="83">
        <f t="shared" si="68"/>
        <v>147825</v>
      </c>
      <c r="U64" s="55">
        <f t="shared" ref="U64:AE64" si="80">U13*U29</f>
        <v>22770</v>
      </c>
      <c r="V64" s="55">
        <f t="shared" si="80"/>
        <v>9315</v>
      </c>
      <c r="W64" s="55">
        <f t="shared" si="80"/>
        <v>18810</v>
      </c>
      <c r="X64" s="55">
        <f t="shared" si="80"/>
        <v>18810</v>
      </c>
      <c r="Y64" s="55">
        <f t="shared" si="80"/>
        <v>11970</v>
      </c>
      <c r="Z64" s="55">
        <f t="shared" si="80"/>
        <v>14535</v>
      </c>
      <c r="AA64" s="55">
        <f t="shared" si="80"/>
        <v>12825</v>
      </c>
      <c r="AB64" s="55">
        <f t="shared" si="80"/>
        <v>12420</v>
      </c>
      <c r="AC64" s="55">
        <f t="shared" si="80"/>
        <v>11880</v>
      </c>
      <c r="AD64" s="55">
        <f t="shared" si="80"/>
        <v>6210</v>
      </c>
      <c r="AE64" s="55">
        <f t="shared" si="80"/>
        <v>8280</v>
      </c>
      <c r="AF64" s="84"/>
      <c r="AG64" s="83">
        <f t="shared" si="70"/>
        <v>120240</v>
      </c>
      <c r="AH64" s="55">
        <f t="shared" ref="AH64:AR64" si="81">AH13*AH29</f>
        <v>10350</v>
      </c>
      <c r="AI64" s="55">
        <f t="shared" si="81"/>
        <v>10350</v>
      </c>
      <c r="AJ64" s="55">
        <f t="shared" si="81"/>
        <v>17100</v>
      </c>
      <c r="AK64" s="55">
        <f t="shared" si="81"/>
        <v>17100</v>
      </c>
      <c r="AL64" s="55">
        <f t="shared" si="81"/>
        <v>13680</v>
      </c>
      <c r="AM64" s="55">
        <f t="shared" si="81"/>
        <v>11970</v>
      </c>
      <c r="AN64" s="55">
        <f t="shared" si="81"/>
        <v>8280</v>
      </c>
      <c r="AO64" s="55">
        <f t="shared" si="81"/>
        <v>7425</v>
      </c>
      <c r="AP64" s="55">
        <f t="shared" si="81"/>
        <v>7425</v>
      </c>
      <c r="AQ64" s="55">
        <f t="shared" si="81"/>
        <v>6210</v>
      </c>
      <c r="AR64" s="55">
        <f t="shared" si="81"/>
        <v>10350</v>
      </c>
      <c r="AS64" s="57"/>
      <c r="AT64" s="57"/>
      <c r="AU64" s="57"/>
      <c r="AV64" s="57"/>
    </row>
    <row r="65" spans="1:48" x14ac:dyDescent="0.15">
      <c r="A65" s="32" t="s">
        <v>52</v>
      </c>
      <c r="B65" s="51">
        <f t="shared" si="72"/>
        <v>430290</v>
      </c>
      <c r="G65" s="83">
        <f t="shared" si="66"/>
        <v>163485</v>
      </c>
      <c r="H65" s="55">
        <f t="shared" ref="H65:R65" si="82">H14*H30</f>
        <v>20700</v>
      </c>
      <c r="I65" s="55">
        <f t="shared" si="82"/>
        <v>8280</v>
      </c>
      <c r="J65" s="55">
        <f t="shared" si="82"/>
        <v>25650</v>
      </c>
      <c r="K65" s="55">
        <f t="shared" si="82"/>
        <v>19665</v>
      </c>
      <c r="L65" s="55">
        <f t="shared" si="82"/>
        <v>11115</v>
      </c>
      <c r="M65" s="55">
        <f t="shared" si="82"/>
        <v>11115</v>
      </c>
      <c r="N65" s="55">
        <f t="shared" si="82"/>
        <v>12420</v>
      </c>
      <c r="O65" s="55">
        <f t="shared" si="82"/>
        <v>14850</v>
      </c>
      <c r="P65" s="55">
        <f t="shared" si="82"/>
        <v>14850</v>
      </c>
      <c r="Q65" s="55">
        <f t="shared" si="82"/>
        <v>16560</v>
      </c>
      <c r="R65" s="55">
        <f t="shared" si="82"/>
        <v>8280</v>
      </c>
      <c r="S65" s="56"/>
      <c r="T65" s="83">
        <f t="shared" si="68"/>
        <v>147600</v>
      </c>
      <c r="U65" s="55">
        <f t="shared" ref="U65:AE65" si="83">U14*U30</f>
        <v>22770</v>
      </c>
      <c r="V65" s="55">
        <f t="shared" si="83"/>
        <v>9315</v>
      </c>
      <c r="W65" s="55">
        <f t="shared" si="83"/>
        <v>18810</v>
      </c>
      <c r="X65" s="55">
        <f t="shared" si="83"/>
        <v>18810</v>
      </c>
      <c r="Y65" s="55">
        <f t="shared" si="83"/>
        <v>10260</v>
      </c>
      <c r="Z65" s="55">
        <f t="shared" si="83"/>
        <v>14535</v>
      </c>
      <c r="AA65" s="55">
        <f t="shared" si="83"/>
        <v>12825</v>
      </c>
      <c r="AB65" s="55">
        <f t="shared" si="83"/>
        <v>12420</v>
      </c>
      <c r="AC65" s="55">
        <f t="shared" si="83"/>
        <v>13365</v>
      </c>
      <c r="AD65" s="55">
        <f t="shared" si="83"/>
        <v>6210</v>
      </c>
      <c r="AE65" s="55">
        <f t="shared" si="83"/>
        <v>8280</v>
      </c>
      <c r="AF65" s="84"/>
      <c r="AG65" s="83">
        <f>SUM(AH65:AR65)</f>
        <v>119205</v>
      </c>
      <c r="AH65" s="55">
        <f t="shared" ref="AH65:AR65" si="84">AH14*AH30</f>
        <v>9315</v>
      </c>
      <c r="AI65" s="55">
        <f t="shared" si="84"/>
        <v>9315</v>
      </c>
      <c r="AJ65" s="55">
        <f t="shared" si="84"/>
        <v>17100</v>
      </c>
      <c r="AK65" s="55">
        <f t="shared" si="84"/>
        <v>17100</v>
      </c>
      <c r="AL65" s="55">
        <f t="shared" si="84"/>
        <v>13680</v>
      </c>
      <c r="AM65" s="55">
        <f t="shared" si="84"/>
        <v>11970</v>
      </c>
      <c r="AN65" s="55">
        <f t="shared" si="84"/>
        <v>8280</v>
      </c>
      <c r="AO65" s="55">
        <f t="shared" si="84"/>
        <v>7425</v>
      </c>
      <c r="AP65" s="55">
        <f t="shared" si="84"/>
        <v>7425</v>
      </c>
      <c r="AQ65" s="55">
        <f t="shared" si="84"/>
        <v>6210</v>
      </c>
      <c r="AR65" s="55">
        <f t="shared" si="84"/>
        <v>11385</v>
      </c>
      <c r="AS65" s="57"/>
      <c r="AT65" s="57"/>
      <c r="AU65" s="57"/>
      <c r="AV65" s="57"/>
    </row>
    <row r="66" spans="1:48" x14ac:dyDescent="0.15">
      <c r="A66" s="32" t="s">
        <v>53</v>
      </c>
      <c r="B66" s="51">
        <f t="shared" si="72"/>
        <v>389160</v>
      </c>
      <c r="G66" s="83">
        <f t="shared" si="66"/>
        <v>141615</v>
      </c>
      <c r="H66" s="55">
        <f t="shared" ref="H66:R66" si="85">H15*H31</f>
        <v>20700</v>
      </c>
      <c r="I66" s="55">
        <f t="shared" si="85"/>
        <v>7245</v>
      </c>
      <c r="J66" s="55">
        <f t="shared" si="85"/>
        <v>17100</v>
      </c>
      <c r="K66" s="55">
        <f t="shared" si="85"/>
        <v>15390</v>
      </c>
      <c r="L66" s="55">
        <f t="shared" si="85"/>
        <v>11115</v>
      </c>
      <c r="M66" s="55">
        <f t="shared" si="85"/>
        <v>11115</v>
      </c>
      <c r="N66" s="55">
        <f t="shared" si="85"/>
        <v>10350</v>
      </c>
      <c r="O66" s="55">
        <f t="shared" si="85"/>
        <v>11880</v>
      </c>
      <c r="P66" s="55">
        <f t="shared" si="85"/>
        <v>11880</v>
      </c>
      <c r="Q66" s="55">
        <f t="shared" si="85"/>
        <v>16560</v>
      </c>
      <c r="R66" s="55">
        <f t="shared" si="85"/>
        <v>8280</v>
      </c>
      <c r="S66" s="56"/>
      <c r="T66" s="83">
        <f t="shared" si="68"/>
        <v>138195</v>
      </c>
      <c r="U66" s="55">
        <f t="shared" ref="U66:AE66" si="86">U15*U31</f>
        <v>20700</v>
      </c>
      <c r="V66" s="55">
        <f t="shared" si="86"/>
        <v>9315</v>
      </c>
      <c r="W66" s="55">
        <f t="shared" si="86"/>
        <v>18810</v>
      </c>
      <c r="X66" s="55">
        <f t="shared" si="86"/>
        <v>17100</v>
      </c>
      <c r="Y66" s="55">
        <f t="shared" si="86"/>
        <v>10260</v>
      </c>
      <c r="Z66" s="55">
        <f t="shared" si="86"/>
        <v>14535</v>
      </c>
      <c r="AA66" s="55">
        <f t="shared" si="86"/>
        <v>12825</v>
      </c>
      <c r="AB66" s="55">
        <f t="shared" si="86"/>
        <v>10350</v>
      </c>
      <c r="AC66" s="55">
        <f t="shared" si="86"/>
        <v>11880</v>
      </c>
      <c r="AD66" s="55">
        <f t="shared" si="86"/>
        <v>5175</v>
      </c>
      <c r="AE66" s="55">
        <f t="shared" si="86"/>
        <v>7245</v>
      </c>
      <c r="AF66" s="84"/>
      <c r="AG66" s="83">
        <f t="shared" si="70"/>
        <v>109350</v>
      </c>
      <c r="AH66" s="55">
        <f t="shared" ref="AH66:AR66" si="87">AH15*AH31</f>
        <v>8280</v>
      </c>
      <c r="AI66" s="55">
        <f t="shared" si="87"/>
        <v>8280</v>
      </c>
      <c r="AJ66" s="55">
        <f t="shared" si="87"/>
        <v>15390</v>
      </c>
      <c r="AK66" s="55">
        <f t="shared" si="87"/>
        <v>17955</v>
      </c>
      <c r="AL66" s="55">
        <f t="shared" si="87"/>
        <v>13680</v>
      </c>
      <c r="AM66" s="55">
        <f t="shared" si="87"/>
        <v>11115</v>
      </c>
      <c r="AN66" s="55">
        <f t="shared" si="87"/>
        <v>7245</v>
      </c>
      <c r="AO66" s="55">
        <f t="shared" si="87"/>
        <v>5940</v>
      </c>
      <c r="AP66" s="55">
        <f t="shared" si="87"/>
        <v>5940</v>
      </c>
      <c r="AQ66" s="55">
        <f t="shared" si="87"/>
        <v>5175</v>
      </c>
      <c r="AR66" s="55">
        <f t="shared" si="87"/>
        <v>10350</v>
      </c>
      <c r="AS66" s="57"/>
      <c r="AT66" s="57"/>
      <c r="AU66" s="57"/>
      <c r="AV66" s="57"/>
    </row>
    <row r="67" spans="1:48" x14ac:dyDescent="0.15">
      <c r="A67" s="32" t="s">
        <v>54</v>
      </c>
      <c r="B67" s="51">
        <f t="shared" si="72"/>
        <v>315180</v>
      </c>
      <c r="G67" s="83">
        <f t="shared" si="66"/>
        <v>125505</v>
      </c>
      <c r="H67" s="55">
        <f t="shared" ref="H67:R67" si="88">H16*H32</f>
        <v>16560</v>
      </c>
      <c r="I67" s="55">
        <f t="shared" si="88"/>
        <v>6210</v>
      </c>
      <c r="J67" s="55">
        <f t="shared" si="88"/>
        <v>17100</v>
      </c>
      <c r="K67" s="55">
        <f t="shared" si="88"/>
        <v>8550</v>
      </c>
      <c r="L67" s="55">
        <f t="shared" si="88"/>
        <v>8550</v>
      </c>
      <c r="M67" s="55">
        <f t="shared" si="88"/>
        <v>8550</v>
      </c>
      <c r="N67" s="55">
        <f t="shared" si="88"/>
        <v>8280</v>
      </c>
      <c r="O67" s="55">
        <f t="shared" si="88"/>
        <v>11880</v>
      </c>
      <c r="P67" s="55">
        <f t="shared" si="88"/>
        <v>11880</v>
      </c>
      <c r="Q67" s="55">
        <f t="shared" si="88"/>
        <v>16560</v>
      </c>
      <c r="R67" s="55">
        <f t="shared" si="88"/>
        <v>11385</v>
      </c>
      <c r="S67" s="56"/>
      <c r="T67" s="83">
        <f t="shared" si="68"/>
        <v>107145</v>
      </c>
      <c r="U67" s="55">
        <f t="shared" ref="U67:AE67" si="89">U16*U32</f>
        <v>15525</v>
      </c>
      <c r="V67" s="55">
        <f t="shared" si="89"/>
        <v>8280</v>
      </c>
      <c r="W67" s="55">
        <f t="shared" si="89"/>
        <v>12825</v>
      </c>
      <c r="X67" s="55">
        <f t="shared" si="89"/>
        <v>15390</v>
      </c>
      <c r="Y67" s="55">
        <f t="shared" si="89"/>
        <v>6840</v>
      </c>
      <c r="Z67" s="55">
        <f t="shared" si="89"/>
        <v>10260</v>
      </c>
      <c r="AA67" s="55">
        <f t="shared" si="89"/>
        <v>8550</v>
      </c>
      <c r="AB67" s="55">
        <f t="shared" si="89"/>
        <v>8280</v>
      </c>
      <c r="AC67" s="55">
        <f t="shared" si="89"/>
        <v>11880</v>
      </c>
      <c r="AD67" s="55">
        <f t="shared" si="89"/>
        <v>3105</v>
      </c>
      <c r="AE67" s="55">
        <f t="shared" si="89"/>
        <v>6210</v>
      </c>
      <c r="AF67" s="84"/>
      <c r="AG67" s="83">
        <f t="shared" si="70"/>
        <v>82530</v>
      </c>
      <c r="AH67" s="55">
        <f t="shared" ref="AH67:AR67" si="90">AH16*AH32</f>
        <v>6210</v>
      </c>
      <c r="AI67" s="55">
        <f t="shared" si="90"/>
        <v>7245</v>
      </c>
      <c r="AJ67" s="55">
        <f t="shared" si="90"/>
        <v>11115</v>
      </c>
      <c r="AK67" s="55">
        <f t="shared" si="90"/>
        <v>13680</v>
      </c>
      <c r="AL67" s="55">
        <f t="shared" si="90"/>
        <v>10260</v>
      </c>
      <c r="AM67" s="55">
        <f t="shared" si="90"/>
        <v>8550</v>
      </c>
      <c r="AN67" s="55">
        <f t="shared" si="90"/>
        <v>6210</v>
      </c>
      <c r="AO67" s="55">
        <f t="shared" si="90"/>
        <v>4455</v>
      </c>
      <c r="AP67" s="55">
        <f t="shared" si="90"/>
        <v>4455</v>
      </c>
      <c r="AQ67" s="55">
        <f t="shared" si="90"/>
        <v>4140</v>
      </c>
      <c r="AR67" s="55">
        <f t="shared" si="90"/>
        <v>6210</v>
      </c>
      <c r="AS67" s="57"/>
      <c r="AT67" s="57"/>
      <c r="AU67" s="57"/>
      <c r="AV67" s="57"/>
    </row>
    <row r="68" spans="1:48" x14ac:dyDescent="0.15">
      <c r="A68" s="32" t="s">
        <v>55</v>
      </c>
      <c r="B68" s="51">
        <f t="shared" si="72"/>
        <v>315360</v>
      </c>
      <c r="G68" s="83">
        <f t="shared" si="66"/>
        <v>125505</v>
      </c>
      <c r="H68" s="55">
        <f t="shared" ref="H68:R68" si="91">H17*H33</f>
        <v>16560</v>
      </c>
      <c r="I68" s="55">
        <f t="shared" si="91"/>
        <v>6210</v>
      </c>
      <c r="J68" s="55">
        <f t="shared" si="91"/>
        <v>17100</v>
      </c>
      <c r="K68" s="55">
        <f t="shared" si="91"/>
        <v>8550</v>
      </c>
      <c r="L68" s="55">
        <f t="shared" si="91"/>
        <v>8550</v>
      </c>
      <c r="M68" s="55">
        <f t="shared" si="91"/>
        <v>8550</v>
      </c>
      <c r="N68" s="55">
        <f t="shared" si="91"/>
        <v>8280</v>
      </c>
      <c r="O68" s="55">
        <f t="shared" si="91"/>
        <v>11880</v>
      </c>
      <c r="P68" s="55">
        <f t="shared" si="91"/>
        <v>11880</v>
      </c>
      <c r="Q68" s="55">
        <f t="shared" si="91"/>
        <v>16560</v>
      </c>
      <c r="R68" s="55">
        <f t="shared" si="91"/>
        <v>11385</v>
      </c>
      <c r="S68" s="56"/>
      <c r="T68" s="83">
        <f t="shared" si="68"/>
        <v>107145</v>
      </c>
      <c r="U68" s="55">
        <f t="shared" ref="U68:AE68" si="92">U17*U33</f>
        <v>15525</v>
      </c>
      <c r="V68" s="55">
        <f t="shared" si="92"/>
        <v>8280</v>
      </c>
      <c r="W68" s="55">
        <f t="shared" si="92"/>
        <v>12825</v>
      </c>
      <c r="X68" s="55">
        <f t="shared" si="92"/>
        <v>15390</v>
      </c>
      <c r="Y68" s="55">
        <f t="shared" si="92"/>
        <v>6840</v>
      </c>
      <c r="Z68" s="55">
        <f t="shared" si="92"/>
        <v>10260</v>
      </c>
      <c r="AA68" s="55">
        <f t="shared" si="92"/>
        <v>8550</v>
      </c>
      <c r="AB68" s="55">
        <f t="shared" si="92"/>
        <v>8280</v>
      </c>
      <c r="AC68" s="55">
        <f t="shared" si="92"/>
        <v>11880</v>
      </c>
      <c r="AD68" s="55">
        <f t="shared" si="92"/>
        <v>3105</v>
      </c>
      <c r="AE68" s="55">
        <f t="shared" si="92"/>
        <v>6210</v>
      </c>
      <c r="AF68" s="84"/>
      <c r="AG68" s="83">
        <f t="shared" si="70"/>
        <v>82710</v>
      </c>
      <c r="AH68" s="55">
        <f t="shared" ref="AH68:AR68" si="93">AH17*AH33</f>
        <v>7245</v>
      </c>
      <c r="AI68" s="55">
        <f t="shared" si="93"/>
        <v>6210</v>
      </c>
      <c r="AJ68" s="55">
        <f t="shared" si="93"/>
        <v>11115</v>
      </c>
      <c r="AK68" s="55">
        <f t="shared" si="93"/>
        <v>12825</v>
      </c>
      <c r="AL68" s="55">
        <f t="shared" si="93"/>
        <v>10260</v>
      </c>
      <c r="AM68" s="55">
        <f t="shared" si="93"/>
        <v>8550</v>
      </c>
      <c r="AN68" s="55">
        <f t="shared" si="93"/>
        <v>6210</v>
      </c>
      <c r="AO68" s="55">
        <f t="shared" si="93"/>
        <v>4455</v>
      </c>
      <c r="AP68" s="55">
        <f t="shared" si="93"/>
        <v>4455</v>
      </c>
      <c r="AQ68" s="55">
        <f t="shared" si="93"/>
        <v>4140</v>
      </c>
      <c r="AR68" s="55">
        <f t="shared" si="93"/>
        <v>7245</v>
      </c>
      <c r="AS68" s="57"/>
      <c r="AT68" s="57"/>
      <c r="AU68" s="57"/>
      <c r="AV68" s="57"/>
    </row>
    <row r="69" spans="1:48" x14ac:dyDescent="0.15">
      <c r="A69" s="32" t="s">
        <v>56</v>
      </c>
      <c r="B69" s="51">
        <f t="shared" si="72"/>
        <v>236700</v>
      </c>
      <c r="G69" s="83">
        <f t="shared" si="66"/>
        <v>88290</v>
      </c>
      <c r="H69" s="55">
        <f t="shared" ref="H69:R69" si="94">H18*H34</f>
        <v>10350</v>
      </c>
      <c r="I69" s="55">
        <f t="shared" si="94"/>
        <v>4140</v>
      </c>
      <c r="J69" s="55">
        <f t="shared" si="94"/>
        <v>8550</v>
      </c>
      <c r="K69" s="55">
        <f t="shared" si="94"/>
        <v>6840</v>
      </c>
      <c r="L69" s="55">
        <f t="shared" si="94"/>
        <v>6840</v>
      </c>
      <c r="M69" s="55">
        <f t="shared" si="94"/>
        <v>6840</v>
      </c>
      <c r="N69" s="55">
        <f t="shared" si="94"/>
        <v>6210</v>
      </c>
      <c r="O69" s="55">
        <f t="shared" si="94"/>
        <v>8910</v>
      </c>
      <c r="P69" s="55">
        <f t="shared" si="94"/>
        <v>8910</v>
      </c>
      <c r="Q69" s="55">
        <f t="shared" si="94"/>
        <v>12420</v>
      </c>
      <c r="R69" s="55">
        <f t="shared" si="94"/>
        <v>8280</v>
      </c>
      <c r="S69" s="56"/>
      <c r="T69" s="83">
        <f t="shared" si="68"/>
        <v>85635</v>
      </c>
      <c r="U69" s="55">
        <f t="shared" ref="U69:AE69" si="95">U18*U34</f>
        <v>12420</v>
      </c>
      <c r="V69" s="55">
        <f t="shared" si="95"/>
        <v>7245</v>
      </c>
      <c r="W69" s="55">
        <f t="shared" si="95"/>
        <v>10260</v>
      </c>
      <c r="X69" s="55">
        <f t="shared" si="95"/>
        <v>10260</v>
      </c>
      <c r="Y69" s="55">
        <f t="shared" si="95"/>
        <v>6840</v>
      </c>
      <c r="Z69" s="55">
        <f t="shared" si="95"/>
        <v>8550</v>
      </c>
      <c r="AA69" s="55">
        <f t="shared" si="95"/>
        <v>7695</v>
      </c>
      <c r="AB69" s="55">
        <f t="shared" si="95"/>
        <v>6210</v>
      </c>
      <c r="AC69" s="55">
        <f t="shared" si="95"/>
        <v>8910</v>
      </c>
      <c r="AD69" s="55">
        <f t="shared" si="95"/>
        <v>3105</v>
      </c>
      <c r="AE69" s="55">
        <f t="shared" si="95"/>
        <v>4140</v>
      </c>
      <c r="AF69" s="84"/>
      <c r="AG69" s="83">
        <f t="shared" si="70"/>
        <v>62775</v>
      </c>
      <c r="AH69" s="55">
        <f t="shared" ref="AH69:AR69" si="96">AH18*AH34</f>
        <v>4140</v>
      </c>
      <c r="AI69" s="55">
        <f t="shared" si="96"/>
        <v>4140</v>
      </c>
      <c r="AJ69" s="55">
        <f t="shared" si="96"/>
        <v>8550</v>
      </c>
      <c r="AK69" s="55">
        <f t="shared" si="96"/>
        <v>11970</v>
      </c>
      <c r="AL69" s="55">
        <f t="shared" si="96"/>
        <v>6840</v>
      </c>
      <c r="AM69" s="55">
        <f t="shared" si="96"/>
        <v>6840</v>
      </c>
      <c r="AN69" s="55">
        <f t="shared" si="96"/>
        <v>4140</v>
      </c>
      <c r="AO69" s="55">
        <f t="shared" si="96"/>
        <v>4455</v>
      </c>
      <c r="AP69" s="55">
        <f t="shared" si="96"/>
        <v>4455</v>
      </c>
      <c r="AQ69" s="55">
        <f t="shared" si="96"/>
        <v>3105</v>
      </c>
      <c r="AR69" s="55">
        <f t="shared" si="96"/>
        <v>4140</v>
      </c>
      <c r="AS69" s="57"/>
      <c r="AT69" s="57"/>
      <c r="AU69" s="57"/>
      <c r="AV69" s="57"/>
    </row>
    <row r="70" spans="1:48" x14ac:dyDescent="0.15">
      <c r="A70" s="32" t="s">
        <v>57</v>
      </c>
      <c r="B70" s="51">
        <f t="shared" si="72"/>
        <v>196650</v>
      </c>
      <c r="G70" s="83">
        <f t="shared" si="66"/>
        <v>72585</v>
      </c>
      <c r="H70" s="55">
        <f t="shared" ref="H70:R70" si="97">H19*H35</f>
        <v>9315</v>
      </c>
      <c r="I70" s="55">
        <f>I19*I35</f>
        <v>4140</v>
      </c>
      <c r="J70" s="55">
        <f t="shared" si="97"/>
        <v>6840</v>
      </c>
      <c r="K70" s="55">
        <f t="shared" si="97"/>
        <v>5985</v>
      </c>
      <c r="L70" s="55">
        <f t="shared" si="97"/>
        <v>3420</v>
      </c>
      <c r="M70" s="55">
        <f t="shared" si="97"/>
        <v>5130</v>
      </c>
      <c r="N70" s="55">
        <f t="shared" si="97"/>
        <v>5175</v>
      </c>
      <c r="O70" s="55">
        <f t="shared" si="97"/>
        <v>5940</v>
      </c>
      <c r="P70" s="55">
        <f t="shared" si="97"/>
        <v>5940</v>
      </c>
      <c r="Q70" s="55">
        <f t="shared" si="97"/>
        <v>12420</v>
      </c>
      <c r="R70" s="55">
        <f t="shared" si="97"/>
        <v>8280</v>
      </c>
      <c r="S70" s="56"/>
      <c r="T70" s="83">
        <f t="shared" si="68"/>
        <v>70425</v>
      </c>
      <c r="U70" s="55">
        <f t="shared" ref="U70:AE70" si="98">U19*U35</f>
        <v>9315</v>
      </c>
      <c r="V70" s="55">
        <f t="shared" si="98"/>
        <v>5175</v>
      </c>
      <c r="W70" s="55">
        <f t="shared" si="98"/>
        <v>8550</v>
      </c>
      <c r="X70" s="55">
        <f t="shared" si="98"/>
        <v>8550</v>
      </c>
      <c r="Y70" s="55">
        <f t="shared" si="98"/>
        <v>5130</v>
      </c>
      <c r="Z70" s="55">
        <f t="shared" si="98"/>
        <v>6840</v>
      </c>
      <c r="AA70" s="55">
        <f t="shared" si="98"/>
        <v>5985</v>
      </c>
      <c r="AB70" s="55">
        <f t="shared" si="98"/>
        <v>6210</v>
      </c>
      <c r="AC70" s="55">
        <f t="shared" si="98"/>
        <v>7425</v>
      </c>
      <c r="AD70" s="55">
        <f t="shared" si="98"/>
        <v>3105</v>
      </c>
      <c r="AE70" s="55">
        <f t="shared" si="98"/>
        <v>4140</v>
      </c>
      <c r="AF70" s="84"/>
      <c r="AG70" s="83">
        <f t="shared" si="70"/>
        <v>53640</v>
      </c>
      <c r="AH70" s="55">
        <f t="shared" ref="AH70:AR70" si="99">AH19*AH35</f>
        <v>4140</v>
      </c>
      <c r="AI70" s="55">
        <f t="shared" si="99"/>
        <v>4140</v>
      </c>
      <c r="AJ70" s="55">
        <f t="shared" si="99"/>
        <v>6840</v>
      </c>
      <c r="AK70" s="55">
        <f t="shared" si="99"/>
        <v>10260</v>
      </c>
      <c r="AL70" s="55">
        <f t="shared" si="99"/>
        <v>6840</v>
      </c>
      <c r="AM70" s="55">
        <f t="shared" si="99"/>
        <v>5130</v>
      </c>
      <c r="AN70" s="55">
        <f t="shared" si="99"/>
        <v>4140</v>
      </c>
      <c r="AO70" s="55">
        <f t="shared" si="99"/>
        <v>2970</v>
      </c>
      <c r="AP70" s="55">
        <f t="shared" si="99"/>
        <v>2970</v>
      </c>
      <c r="AQ70" s="55">
        <f t="shared" si="99"/>
        <v>2070</v>
      </c>
      <c r="AR70" s="55">
        <f t="shared" si="99"/>
        <v>4140</v>
      </c>
      <c r="AS70" s="57"/>
      <c r="AT70" s="57"/>
      <c r="AU70" s="57"/>
      <c r="AV70" s="57"/>
    </row>
    <row r="71" spans="1:48" x14ac:dyDescent="0.15">
      <c r="A71" s="32" t="s">
        <v>58</v>
      </c>
      <c r="B71" s="51">
        <f t="shared" si="72"/>
        <v>185220</v>
      </c>
      <c r="G71" s="83">
        <f t="shared" si="66"/>
        <v>67680</v>
      </c>
      <c r="H71" s="55">
        <f t="shared" ref="H71:R71" si="100">H20*H36</f>
        <v>9315</v>
      </c>
      <c r="I71" s="55">
        <f t="shared" si="100"/>
        <v>4140</v>
      </c>
      <c r="J71" s="55">
        <f t="shared" si="100"/>
        <v>8550</v>
      </c>
      <c r="K71" s="55">
        <f t="shared" si="100"/>
        <v>6840</v>
      </c>
      <c r="L71" s="55">
        <f t="shared" si="100"/>
        <v>5130</v>
      </c>
      <c r="M71" s="55">
        <f t="shared" si="100"/>
        <v>5130</v>
      </c>
      <c r="N71" s="55">
        <f t="shared" si="100"/>
        <v>5175</v>
      </c>
      <c r="O71" s="55">
        <f t="shared" si="100"/>
        <v>4455</v>
      </c>
      <c r="P71" s="55">
        <f t="shared" si="100"/>
        <v>4455</v>
      </c>
      <c r="Q71" s="55">
        <f t="shared" si="100"/>
        <v>8280</v>
      </c>
      <c r="R71" s="55">
        <f t="shared" si="100"/>
        <v>6210</v>
      </c>
      <c r="S71" s="56"/>
      <c r="T71" s="83">
        <f t="shared" si="68"/>
        <v>68355</v>
      </c>
      <c r="U71" s="55">
        <f t="shared" ref="U71:AE71" si="101">U20*U36</f>
        <v>9315</v>
      </c>
      <c r="V71" s="55">
        <f t="shared" si="101"/>
        <v>4140</v>
      </c>
      <c r="W71" s="55">
        <f t="shared" si="101"/>
        <v>8550</v>
      </c>
      <c r="X71" s="55">
        <f t="shared" si="101"/>
        <v>8550</v>
      </c>
      <c r="Y71" s="55">
        <f t="shared" si="101"/>
        <v>5130</v>
      </c>
      <c r="Z71" s="55">
        <f t="shared" si="101"/>
        <v>6840</v>
      </c>
      <c r="AA71" s="55">
        <f t="shared" si="101"/>
        <v>5985</v>
      </c>
      <c r="AB71" s="55">
        <f t="shared" si="101"/>
        <v>5175</v>
      </c>
      <c r="AC71" s="55">
        <f t="shared" si="101"/>
        <v>7425</v>
      </c>
      <c r="AD71" s="55">
        <f t="shared" si="101"/>
        <v>3105</v>
      </c>
      <c r="AE71" s="55">
        <f t="shared" si="101"/>
        <v>4140</v>
      </c>
      <c r="AF71" s="84"/>
      <c r="AG71" s="83">
        <f t="shared" si="70"/>
        <v>49185</v>
      </c>
      <c r="AH71" s="55">
        <f t="shared" ref="AH71:AR71" si="102">AH20*AH36</f>
        <v>4140</v>
      </c>
      <c r="AI71" s="55">
        <f t="shared" si="102"/>
        <v>4140</v>
      </c>
      <c r="AJ71" s="55">
        <f t="shared" si="102"/>
        <v>6840</v>
      </c>
      <c r="AK71" s="55">
        <f t="shared" si="102"/>
        <v>8550</v>
      </c>
      <c r="AL71" s="55">
        <f t="shared" si="102"/>
        <v>5130</v>
      </c>
      <c r="AM71" s="55">
        <f t="shared" si="102"/>
        <v>5130</v>
      </c>
      <c r="AN71" s="55">
        <f t="shared" si="102"/>
        <v>3105</v>
      </c>
      <c r="AO71" s="55">
        <f t="shared" si="102"/>
        <v>2970</v>
      </c>
      <c r="AP71" s="55">
        <f t="shared" si="102"/>
        <v>2970</v>
      </c>
      <c r="AQ71" s="55">
        <f t="shared" si="102"/>
        <v>2070</v>
      </c>
      <c r="AR71" s="55">
        <f t="shared" si="102"/>
        <v>4140</v>
      </c>
      <c r="AS71" s="57"/>
      <c r="AT71" s="57"/>
      <c r="AU71" s="57"/>
      <c r="AV71" s="57"/>
    </row>
    <row r="72" spans="1:48" x14ac:dyDescent="0.15">
      <c r="A72" s="32" t="s">
        <v>59</v>
      </c>
      <c r="B72" s="51">
        <f t="shared" si="72"/>
        <v>156330</v>
      </c>
      <c r="G72" s="83">
        <f t="shared" si="66"/>
        <v>56160</v>
      </c>
      <c r="H72" s="55">
        <f t="shared" ref="H72:R72" si="103">H21*H37</f>
        <v>8280</v>
      </c>
      <c r="I72" s="55">
        <f>I21*I37</f>
        <v>3105</v>
      </c>
      <c r="J72" s="55">
        <f t="shared" si="103"/>
        <v>6840</v>
      </c>
      <c r="K72" s="55">
        <f t="shared" si="103"/>
        <v>5985</v>
      </c>
      <c r="L72" s="55">
        <f t="shared" si="103"/>
        <v>4275</v>
      </c>
      <c r="M72" s="55">
        <f t="shared" si="103"/>
        <v>4275</v>
      </c>
      <c r="N72" s="55">
        <f t="shared" si="103"/>
        <v>4140</v>
      </c>
      <c r="O72" s="55">
        <f t="shared" si="103"/>
        <v>4455</v>
      </c>
      <c r="P72" s="55">
        <f t="shared" si="103"/>
        <v>4455</v>
      </c>
      <c r="Q72" s="55">
        <f t="shared" si="103"/>
        <v>6210</v>
      </c>
      <c r="R72" s="55">
        <f t="shared" si="103"/>
        <v>4140</v>
      </c>
      <c r="S72" s="56"/>
      <c r="T72" s="83">
        <f t="shared" si="68"/>
        <v>56115</v>
      </c>
      <c r="U72" s="55">
        <f t="shared" ref="U72:AE72" si="104">U21*U37</f>
        <v>8280</v>
      </c>
      <c r="V72" s="55">
        <f>V21*V37</f>
        <v>4140</v>
      </c>
      <c r="W72" s="55">
        <f t="shared" ref="W72:AE72" si="105">W21*W37</f>
        <v>6840</v>
      </c>
      <c r="X72" s="55">
        <f t="shared" si="105"/>
        <v>7695</v>
      </c>
      <c r="Y72" s="55">
        <f t="shared" si="105"/>
        <v>4275</v>
      </c>
      <c r="Z72" s="55">
        <f t="shared" si="105"/>
        <v>5985</v>
      </c>
      <c r="AA72" s="55">
        <f t="shared" si="105"/>
        <v>5130</v>
      </c>
      <c r="AB72" s="55">
        <f t="shared" si="105"/>
        <v>4140</v>
      </c>
      <c r="AC72" s="55">
        <f t="shared" si="105"/>
        <v>4455</v>
      </c>
      <c r="AD72" s="55">
        <f t="shared" si="105"/>
        <v>2070</v>
      </c>
      <c r="AE72" s="55">
        <f t="shared" si="105"/>
        <v>3105</v>
      </c>
      <c r="AF72" s="84"/>
      <c r="AG72" s="83">
        <f t="shared" si="70"/>
        <v>44055</v>
      </c>
      <c r="AH72" s="55">
        <f t="shared" ref="AH72:AR72" si="106">AH21*AH37</f>
        <v>4140</v>
      </c>
      <c r="AI72" s="55">
        <f>AI21*AI37</f>
        <v>4140</v>
      </c>
      <c r="AJ72" s="55">
        <f t="shared" ref="AJ72:AR72" si="107">AJ21*AJ37</f>
        <v>6840</v>
      </c>
      <c r="AK72" s="55">
        <f t="shared" si="107"/>
        <v>6840</v>
      </c>
      <c r="AL72" s="55">
        <f t="shared" si="107"/>
        <v>3420</v>
      </c>
      <c r="AM72" s="55">
        <f t="shared" si="107"/>
        <v>3420</v>
      </c>
      <c r="AN72" s="55">
        <f t="shared" si="107"/>
        <v>3105</v>
      </c>
      <c r="AO72" s="55">
        <f t="shared" si="107"/>
        <v>2970</v>
      </c>
      <c r="AP72" s="55">
        <f t="shared" si="107"/>
        <v>2970</v>
      </c>
      <c r="AQ72" s="55">
        <f t="shared" si="107"/>
        <v>2070</v>
      </c>
      <c r="AR72" s="55">
        <f t="shared" si="107"/>
        <v>4140</v>
      </c>
      <c r="AS72" s="57"/>
      <c r="AT72" s="57"/>
      <c r="AU72" s="57"/>
      <c r="AV72" s="57"/>
    </row>
    <row r="73" spans="1:48" x14ac:dyDescent="0.15">
      <c r="A73" s="32" t="s">
        <v>60</v>
      </c>
      <c r="B73" s="51">
        <f t="shared" si="72"/>
        <v>96660</v>
      </c>
      <c r="G73" s="83">
        <f t="shared" si="66"/>
        <v>36900</v>
      </c>
      <c r="H73" s="55">
        <f t="shared" ref="H73:R73" si="108">H22*H38</f>
        <v>5175</v>
      </c>
      <c r="I73" s="55">
        <f t="shared" si="108"/>
        <v>2070</v>
      </c>
      <c r="J73" s="55">
        <f t="shared" si="108"/>
        <v>2565</v>
      </c>
      <c r="K73" s="55">
        <f t="shared" si="108"/>
        <v>2565</v>
      </c>
      <c r="L73" s="55">
        <f t="shared" si="108"/>
        <v>2565</v>
      </c>
      <c r="M73" s="55">
        <f t="shared" si="108"/>
        <v>2565</v>
      </c>
      <c r="N73" s="55">
        <f t="shared" si="108"/>
        <v>3105</v>
      </c>
      <c r="O73" s="55">
        <f t="shared" si="108"/>
        <v>2970</v>
      </c>
      <c r="P73" s="55">
        <f t="shared" si="108"/>
        <v>2970</v>
      </c>
      <c r="Q73" s="55">
        <f t="shared" si="108"/>
        <v>6210</v>
      </c>
      <c r="R73" s="55">
        <f t="shared" si="108"/>
        <v>4140</v>
      </c>
      <c r="S73" s="56"/>
      <c r="T73" s="83">
        <f t="shared" si="68"/>
        <v>36090</v>
      </c>
      <c r="U73" s="55">
        <f t="shared" ref="U73:AE73" si="109">U22*U38</f>
        <v>5175</v>
      </c>
      <c r="V73" s="55">
        <f t="shared" si="109"/>
        <v>3105</v>
      </c>
      <c r="W73" s="55">
        <f t="shared" si="109"/>
        <v>4275</v>
      </c>
      <c r="X73" s="55">
        <f t="shared" si="109"/>
        <v>5985</v>
      </c>
      <c r="Y73" s="55">
        <f t="shared" si="109"/>
        <v>2565</v>
      </c>
      <c r="Z73" s="55">
        <f t="shared" si="109"/>
        <v>3420</v>
      </c>
      <c r="AA73" s="55">
        <f t="shared" si="109"/>
        <v>3420</v>
      </c>
      <c r="AB73" s="55">
        <f t="shared" si="109"/>
        <v>3105</v>
      </c>
      <c r="AC73" s="55">
        <f t="shared" si="109"/>
        <v>2970</v>
      </c>
      <c r="AD73" s="55">
        <f t="shared" si="109"/>
        <v>0</v>
      </c>
      <c r="AE73" s="55">
        <f t="shared" si="109"/>
        <v>2070</v>
      </c>
      <c r="AF73" s="84"/>
      <c r="AG73" s="83">
        <f t="shared" si="70"/>
        <v>23670</v>
      </c>
      <c r="AH73" s="55">
        <f t="shared" ref="AH73:AR73" si="110">AH22*AH38</f>
        <v>3105</v>
      </c>
      <c r="AI73" s="55">
        <f t="shared" si="110"/>
        <v>3105</v>
      </c>
      <c r="AJ73" s="55">
        <f t="shared" si="110"/>
        <v>4275</v>
      </c>
      <c r="AK73" s="55">
        <f t="shared" si="110"/>
        <v>5130</v>
      </c>
      <c r="AL73" s="55">
        <f t="shared" si="110"/>
        <v>3420</v>
      </c>
      <c r="AM73" s="55">
        <f t="shared" si="110"/>
        <v>2565</v>
      </c>
      <c r="AN73" s="55">
        <f t="shared" si="110"/>
        <v>2070</v>
      </c>
      <c r="AO73" s="55">
        <f t="shared" si="110"/>
        <v>0</v>
      </c>
      <c r="AP73" s="55">
        <f t="shared" si="110"/>
        <v>0</v>
      </c>
      <c r="AQ73" s="55">
        <f t="shared" si="110"/>
        <v>0</v>
      </c>
      <c r="AR73" s="55">
        <f t="shared" si="110"/>
        <v>0</v>
      </c>
      <c r="AS73" s="57"/>
      <c r="AT73" s="57"/>
      <c r="AU73" s="57"/>
      <c r="AV73" s="57"/>
    </row>
    <row r="74" spans="1:48" s="1" customFormat="1" x14ac:dyDescent="0.15">
      <c r="A74" s="1" t="s">
        <v>77</v>
      </c>
      <c r="B74" s="47">
        <f>SUM(B61:B73)</f>
        <v>3698550</v>
      </c>
      <c r="G74" s="83">
        <f t="shared" si="66"/>
        <v>1371150</v>
      </c>
      <c r="H74" s="47">
        <f t="shared" ref="H74" si="111">SUM(H61:H73)</f>
        <v>186300</v>
      </c>
      <c r="I74" s="47">
        <f t="shared" ref="I74" si="112">SUM(I61:I73)</f>
        <v>72450</v>
      </c>
      <c r="J74" s="47">
        <f t="shared" ref="J74" si="113">SUM(J61:J73)</f>
        <v>205200</v>
      </c>
      <c r="K74" s="47">
        <f t="shared" ref="K74" si="114">SUM(K61:K73)</f>
        <v>153900</v>
      </c>
      <c r="L74" s="47">
        <f t="shared" ref="L74" si="115">SUM(L61:L73)</f>
        <v>102600</v>
      </c>
      <c r="M74" s="47">
        <f t="shared" ref="M74" si="116">SUM(M61:M73)</f>
        <v>102600</v>
      </c>
      <c r="N74" s="47">
        <f t="shared" ref="N74" si="117">SUM(N61:N73)</f>
        <v>103500</v>
      </c>
      <c r="O74" s="47">
        <f t="shared" ref="O74" si="118">SUM(O61:O73)</f>
        <v>118800</v>
      </c>
      <c r="P74" s="47">
        <f t="shared" ref="P74" si="119">SUM(P61:P73)</f>
        <v>118800</v>
      </c>
      <c r="Q74" s="47">
        <f t="shared" ref="Q74" si="120">SUM(Q61:Q73)</f>
        <v>124200</v>
      </c>
      <c r="R74" s="47">
        <f t="shared" ref="R74" si="121">SUM(R61:R73)</f>
        <v>82800</v>
      </c>
      <c r="S74" s="45"/>
      <c r="T74" s="83">
        <f t="shared" si="68"/>
        <v>1304550</v>
      </c>
      <c r="U74" s="84">
        <f t="shared" ref="U74" si="122">SUM(U61:U73)</f>
        <v>186300</v>
      </c>
      <c r="V74" s="84">
        <f t="shared" ref="V74" si="123">SUM(V61:V73)</f>
        <v>82800</v>
      </c>
      <c r="W74" s="84">
        <f t="shared" ref="W74" si="124">SUM(W61:W73)</f>
        <v>171000</v>
      </c>
      <c r="X74" s="84">
        <f t="shared" ref="X74" si="125">SUM(X61:X73)</f>
        <v>179550</v>
      </c>
      <c r="Y74" s="84">
        <f t="shared" ref="Y74" si="126">SUM(Y61:Y73)</f>
        <v>102600</v>
      </c>
      <c r="Z74" s="84">
        <f t="shared" ref="Z74" si="127">SUM(Z61:Z73)</f>
        <v>136800</v>
      </c>
      <c r="AA74" s="84">
        <f t="shared" ref="AA74" si="128">SUM(AA61:AA73)</f>
        <v>119700</v>
      </c>
      <c r="AB74" s="84">
        <f t="shared" ref="AB74" si="129">SUM(AB61:AB73)</f>
        <v>103500</v>
      </c>
      <c r="AC74" s="84">
        <f t="shared" ref="AC74" si="130">SUM(AC61:AC73)</f>
        <v>118800</v>
      </c>
      <c r="AD74" s="84">
        <f t="shared" ref="AD74" si="131">SUM(AD61:AD73)</f>
        <v>41400</v>
      </c>
      <c r="AE74" s="84">
        <f t="shared" ref="AE74" si="132">SUM(AE61:AE73)</f>
        <v>62100</v>
      </c>
      <c r="AF74" s="84"/>
      <c r="AG74" s="83">
        <f t="shared" si="70"/>
        <v>1022850</v>
      </c>
      <c r="AH74" s="84">
        <f t="shared" ref="AH74" si="133">SUM(AH61:AH73)</f>
        <v>72450</v>
      </c>
      <c r="AI74" s="84">
        <f t="shared" ref="AI74" si="134">SUM(AI61:AI73)</f>
        <v>72450</v>
      </c>
      <c r="AJ74" s="84">
        <f t="shared" ref="AJ74" si="135">SUM(AJ61:AJ73)</f>
        <v>153900</v>
      </c>
      <c r="AK74" s="84">
        <f t="shared" ref="AK74" si="136">SUM(AK61:AK73)</f>
        <v>188100</v>
      </c>
      <c r="AL74" s="84">
        <f t="shared" ref="AL74" si="137">SUM(AL61:AL73)</f>
        <v>128250</v>
      </c>
      <c r="AM74" s="84">
        <f t="shared" ref="AM74" si="138">SUM(AM61:AM73)</f>
        <v>102600</v>
      </c>
      <c r="AN74" s="84">
        <f t="shared" ref="AN74" si="139">SUM(AN61:AN73)</f>
        <v>72450</v>
      </c>
      <c r="AO74" s="84">
        <f t="shared" ref="AO74" si="140">SUM(AO61:AO73)</f>
        <v>59400</v>
      </c>
      <c r="AP74" s="84">
        <f t="shared" ref="AP74" si="141">SUM(AP61:AP73)</f>
        <v>59400</v>
      </c>
      <c r="AQ74" s="84">
        <f t="shared" ref="AQ74" si="142">SUM(AQ61:AQ73)</f>
        <v>41400</v>
      </c>
      <c r="AR74" s="84">
        <f t="shared" ref="AR74" si="143">SUM(AR61:AR73)</f>
        <v>72450</v>
      </c>
    </row>
    <row r="75" spans="1:48" s="60" customFormat="1" x14ac:dyDescent="0.15"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2"/>
      <c r="T75" s="62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</row>
    <row r="76" spans="1:48" x14ac:dyDescent="0.15">
      <c r="S76" s="6"/>
      <c r="T76" s="6"/>
    </row>
    <row r="77" spans="1:48" x14ac:dyDescent="0.15">
      <c r="S77" s="6"/>
      <c r="T77" s="6"/>
    </row>
    <row r="78" spans="1:48" x14ac:dyDescent="0.15">
      <c r="S78" s="6"/>
      <c r="T78" s="6"/>
    </row>
    <row r="79" spans="1:48" x14ac:dyDescent="0.15">
      <c r="A79" t="s">
        <v>75</v>
      </c>
      <c r="H79" s="1" t="s">
        <v>68</v>
      </c>
      <c r="N79" s="1" t="s">
        <v>78</v>
      </c>
      <c r="S79" s="6"/>
      <c r="T79" s="6"/>
    </row>
    <row r="80" spans="1:48" x14ac:dyDescent="0.15">
      <c r="A80" s="72" t="s">
        <v>74</v>
      </c>
      <c r="B80" s="72" t="s">
        <v>63</v>
      </c>
      <c r="C80" s="72" t="s">
        <v>64</v>
      </c>
      <c r="D80" s="72" t="s">
        <v>65</v>
      </c>
      <c r="E80" s="72" t="s">
        <v>66</v>
      </c>
      <c r="F80" s="72" t="s">
        <v>67</v>
      </c>
      <c r="H80" s="72" t="s">
        <v>74</v>
      </c>
      <c r="I80" s="72" t="s">
        <v>61</v>
      </c>
      <c r="J80" s="72" t="s">
        <v>76</v>
      </c>
      <c r="K80" s="72" t="s">
        <v>62</v>
      </c>
      <c r="L80" s="72" t="s">
        <v>73</v>
      </c>
      <c r="N80" s="72" t="s">
        <v>74</v>
      </c>
      <c r="O80" s="72" t="s">
        <v>61</v>
      </c>
      <c r="P80" s="72" t="s">
        <v>76</v>
      </c>
      <c r="Q80" s="72" t="s">
        <v>62</v>
      </c>
      <c r="R80" s="72" t="s">
        <v>73</v>
      </c>
      <c r="S80" s="6"/>
      <c r="T80" s="6"/>
    </row>
    <row r="81" spans="1:20" x14ac:dyDescent="0.15">
      <c r="A81" s="72" t="s">
        <v>50</v>
      </c>
      <c r="B81" s="88">
        <v>800</v>
      </c>
      <c r="C81" s="88">
        <f>G61+T61+AG61</f>
        <v>141300</v>
      </c>
      <c r="D81" s="88">
        <f>C81-B44</f>
        <v>100150.70000000001</v>
      </c>
      <c r="E81" s="74">
        <f>D81/C81</f>
        <v>0.70878060863411185</v>
      </c>
      <c r="F81" s="73">
        <f>C81/B81</f>
        <v>176.625</v>
      </c>
      <c r="H81" s="72" t="s">
        <v>50</v>
      </c>
      <c r="I81" s="88">
        <f>G61</f>
        <v>37485</v>
      </c>
      <c r="J81" s="89">
        <f>T61</f>
        <v>51165</v>
      </c>
      <c r="K81" s="89">
        <f>AG61</f>
        <v>52650</v>
      </c>
      <c r="L81" s="88">
        <f>SUM(I81:K81)</f>
        <v>141300</v>
      </c>
      <c r="N81" s="72" t="s">
        <v>50</v>
      </c>
      <c r="O81" s="88">
        <f>F26</f>
        <v>215</v>
      </c>
      <c r="P81" s="89">
        <f>S26</f>
        <v>295</v>
      </c>
      <c r="Q81" s="89">
        <f>AF26</f>
        <v>290</v>
      </c>
      <c r="R81" s="88">
        <f>SUM(O81:Q81)</f>
        <v>800</v>
      </c>
      <c r="S81" s="6"/>
      <c r="T81" s="6"/>
    </row>
    <row r="82" spans="1:20" x14ac:dyDescent="0.15">
      <c r="A82" s="72" t="s">
        <v>48</v>
      </c>
      <c r="B82" s="88">
        <v>2000</v>
      </c>
      <c r="C82" s="88">
        <f t="shared" ref="C82:C93" si="144">G62+T62+AG62</f>
        <v>379710</v>
      </c>
      <c r="D82" s="88">
        <f>C82-B45</f>
        <v>272094.40000000002</v>
      </c>
      <c r="E82" s="74">
        <f>D82/C82</f>
        <v>0.71658476205525279</v>
      </c>
      <c r="F82" s="73">
        <f t="shared" ref="F82:F93" si="145">C82/B82</f>
        <v>189.85499999999999</v>
      </c>
      <c r="H82" s="72" t="s">
        <v>48</v>
      </c>
      <c r="I82" s="88">
        <f t="shared" ref="I82:I92" si="146">G62</f>
        <v>148815</v>
      </c>
      <c r="J82" s="89">
        <f t="shared" ref="J82:J92" si="147">T62</f>
        <v>134415</v>
      </c>
      <c r="K82" s="89">
        <f t="shared" ref="K82:K92" si="148">AG62</f>
        <v>96480</v>
      </c>
      <c r="L82" s="88">
        <f t="shared" ref="L82:L93" si="149">SUM(I82:K82)</f>
        <v>379710</v>
      </c>
      <c r="N82" s="72" t="s">
        <v>48</v>
      </c>
      <c r="O82" s="88">
        <f t="shared" ref="O82:O93" si="150">F27</f>
        <v>765</v>
      </c>
      <c r="P82" s="89">
        <f t="shared" ref="P82:P93" si="151">S27</f>
        <v>715</v>
      </c>
      <c r="Q82" s="89">
        <f t="shared" ref="Q82:Q93" si="152">AF27</f>
        <v>520</v>
      </c>
      <c r="R82" s="88">
        <f t="shared" ref="R82:R93" si="153">SUM(O82:Q82)</f>
        <v>2000</v>
      </c>
      <c r="S82" s="6"/>
      <c r="T82" s="6"/>
    </row>
    <row r="83" spans="1:20" x14ac:dyDescent="0.15">
      <c r="A83" s="72" t="s">
        <v>49</v>
      </c>
      <c r="B83" s="88">
        <v>2200</v>
      </c>
      <c r="C83" s="88">
        <f t="shared" si="144"/>
        <v>426150</v>
      </c>
      <c r="D83" s="88">
        <f t="shared" ref="D81:D93" si="154">C83-B46</f>
        <v>301868</v>
      </c>
      <c r="E83" s="74">
        <f>D83/C83</f>
        <v>0.70836090578434818</v>
      </c>
      <c r="F83" s="73">
        <f t="shared" si="145"/>
        <v>193.70454545454547</v>
      </c>
      <c r="H83" s="72" t="s">
        <v>49</v>
      </c>
      <c r="I83" s="88">
        <f t="shared" si="146"/>
        <v>145350</v>
      </c>
      <c r="J83" s="89">
        <f t="shared" si="147"/>
        <v>154440</v>
      </c>
      <c r="K83" s="89">
        <f t="shared" si="148"/>
        <v>126360</v>
      </c>
      <c r="L83" s="88">
        <f t="shared" si="149"/>
        <v>426150</v>
      </c>
      <c r="N83" s="72" t="s">
        <v>49</v>
      </c>
      <c r="O83" s="88">
        <f t="shared" si="150"/>
        <v>730</v>
      </c>
      <c r="P83" s="89">
        <f t="shared" si="151"/>
        <v>810</v>
      </c>
      <c r="Q83" s="89">
        <f t="shared" si="152"/>
        <v>660</v>
      </c>
      <c r="R83" s="88">
        <f t="shared" si="153"/>
        <v>2200</v>
      </c>
      <c r="S83" s="6"/>
      <c r="T83" s="6"/>
    </row>
    <row r="84" spans="1:20" x14ac:dyDescent="0.15">
      <c r="A84" s="72" t="s">
        <v>51</v>
      </c>
      <c r="B84" s="88">
        <v>2200</v>
      </c>
      <c r="C84" s="88">
        <f t="shared" si="144"/>
        <v>429840</v>
      </c>
      <c r="D84" s="88">
        <f t="shared" si="154"/>
        <v>306597.09999999998</v>
      </c>
      <c r="E84" s="74">
        <f>D84/C84</f>
        <v>0.71328191885352688</v>
      </c>
      <c r="F84" s="73">
        <f t="shared" si="145"/>
        <v>195.38181818181818</v>
      </c>
      <c r="H84" s="72" t="s">
        <v>51</v>
      </c>
      <c r="I84" s="88">
        <f t="shared" si="146"/>
        <v>161775</v>
      </c>
      <c r="J84" s="89">
        <f t="shared" si="147"/>
        <v>147825</v>
      </c>
      <c r="K84" s="89">
        <f t="shared" si="148"/>
        <v>120240</v>
      </c>
      <c r="L84" s="88">
        <f t="shared" si="149"/>
        <v>429840</v>
      </c>
      <c r="N84" s="72" t="s">
        <v>51</v>
      </c>
      <c r="O84" s="88">
        <f t="shared" si="150"/>
        <v>805</v>
      </c>
      <c r="P84" s="89">
        <f t="shared" si="151"/>
        <v>775</v>
      </c>
      <c r="Q84" s="89">
        <f t="shared" si="152"/>
        <v>620</v>
      </c>
      <c r="R84" s="88">
        <f t="shared" si="153"/>
        <v>2200</v>
      </c>
      <c r="S84" s="6"/>
      <c r="T84" s="6"/>
    </row>
    <row r="85" spans="1:20" x14ac:dyDescent="0.15">
      <c r="A85" s="72" t="s">
        <v>52</v>
      </c>
      <c r="B85" s="88">
        <v>2200</v>
      </c>
      <c r="C85" s="88">
        <f t="shared" si="144"/>
        <v>430290</v>
      </c>
      <c r="D85" s="88">
        <f t="shared" si="154"/>
        <v>307381</v>
      </c>
      <c r="E85" s="74">
        <f>D85/C85</f>
        <v>0.71435775872086271</v>
      </c>
      <c r="F85" s="73">
        <f t="shared" si="145"/>
        <v>195.58636363636364</v>
      </c>
      <c r="H85" s="72" t="s">
        <v>52</v>
      </c>
      <c r="I85" s="88">
        <f t="shared" si="146"/>
        <v>163485</v>
      </c>
      <c r="J85" s="89">
        <f t="shared" si="147"/>
        <v>147600</v>
      </c>
      <c r="K85" s="89">
        <f t="shared" si="148"/>
        <v>119205</v>
      </c>
      <c r="L85" s="88">
        <f t="shared" si="149"/>
        <v>430290</v>
      </c>
      <c r="N85" s="72" t="s">
        <v>52</v>
      </c>
      <c r="O85" s="88">
        <f t="shared" si="150"/>
        <v>815</v>
      </c>
      <c r="P85" s="89">
        <f t="shared" si="151"/>
        <v>770</v>
      </c>
      <c r="Q85" s="89">
        <f t="shared" si="152"/>
        <v>615</v>
      </c>
      <c r="R85" s="88">
        <f t="shared" si="153"/>
        <v>2200</v>
      </c>
      <c r="S85" s="6"/>
      <c r="T85" s="6"/>
    </row>
    <row r="86" spans="1:20" x14ac:dyDescent="0.15">
      <c r="A86" s="72" t="s">
        <v>53</v>
      </c>
      <c r="B86" s="88">
        <v>2000</v>
      </c>
      <c r="C86" s="88">
        <f t="shared" si="144"/>
        <v>389160</v>
      </c>
      <c r="D86" s="88">
        <f t="shared" si="154"/>
        <v>277266.2</v>
      </c>
      <c r="E86" s="74">
        <f t="shared" ref="E86:E93" si="155">D86/C86</f>
        <v>0.71247353273717751</v>
      </c>
      <c r="F86" s="73">
        <f t="shared" si="145"/>
        <v>194.58</v>
      </c>
      <c r="H86" s="72" t="s">
        <v>53</v>
      </c>
      <c r="I86" s="88">
        <f t="shared" si="146"/>
        <v>141615</v>
      </c>
      <c r="J86" s="89">
        <f t="shared" si="147"/>
        <v>138195</v>
      </c>
      <c r="K86" s="89">
        <f t="shared" si="148"/>
        <v>109350</v>
      </c>
      <c r="L86" s="88">
        <f t="shared" si="149"/>
        <v>389160</v>
      </c>
      <c r="N86" s="72" t="s">
        <v>53</v>
      </c>
      <c r="O86" s="88">
        <f t="shared" si="150"/>
        <v>705</v>
      </c>
      <c r="P86" s="89">
        <f t="shared" si="151"/>
        <v>725</v>
      </c>
      <c r="Q86" s="89">
        <f t="shared" si="152"/>
        <v>570</v>
      </c>
      <c r="R86" s="88">
        <f t="shared" si="153"/>
        <v>2000</v>
      </c>
      <c r="S86" s="6"/>
      <c r="T86" s="6"/>
    </row>
    <row r="87" spans="1:20" x14ac:dyDescent="0.15">
      <c r="A87" s="72" t="s">
        <v>54</v>
      </c>
      <c r="B87" s="88">
        <v>1600</v>
      </c>
      <c r="C87" s="88">
        <f t="shared" si="144"/>
        <v>315180</v>
      </c>
      <c r="D87" s="88">
        <f t="shared" si="154"/>
        <v>225971.19999999998</v>
      </c>
      <c r="E87" s="74">
        <f t="shared" si="155"/>
        <v>0.71695919791864959</v>
      </c>
      <c r="F87" s="73">
        <f t="shared" si="145"/>
        <v>196.98750000000001</v>
      </c>
      <c r="H87" s="72" t="s">
        <v>54</v>
      </c>
      <c r="I87" s="88">
        <f t="shared" si="146"/>
        <v>125505</v>
      </c>
      <c r="J87" s="89">
        <f t="shared" si="147"/>
        <v>107145</v>
      </c>
      <c r="K87" s="89">
        <f t="shared" si="148"/>
        <v>82530</v>
      </c>
      <c r="L87" s="88">
        <f t="shared" si="149"/>
        <v>315180</v>
      </c>
      <c r="N87" s="72" t="s">
        <v>54</v>
      </c>
      <c r="O87" s="88">
        <f t="shared" si="150"/>
        <v>615</v>
      </c>
      <c r="P87" s="89">
        <f t="shared" si="151"/>
        <v>555</v>
      </c>
      <c r="Q87" s="89">
        <f t="shared" si="152"/>
        <v>430</v>
      </c>
      <c r="R87" s="88">
        <f t="shared" si="153"/>
        <v>1600</v>
      </c>
    </row>
    <row r="88" spans="1:20" x14ac:dyDescent="0.15">
      <c r="A88" s="72" t="s">
        <v>55</v>
      </c>
      <c r="B88" s="88">
        <v>1600</v>
      </c>
      <c r="C88" s="88">
        <f t="shared" si="144"/>
        <v>315360</v>
      </c>
      <c r="D88" s="88">
        <f t="shared" si="154"/>
        <v>226072.19999999998</v>
      </c>
      <c r="E88" s="74">
        <f t="shared" si="155"/>
        <v>0.71687024353120243</v>
      </c>
      <c r="F88" s="73">
        <f t="shared" si="145"/>
        <v>197.1</v>
      </c>
      <c r="H88" s="72" t="s">
        <v>55</v>
      </c>
      <c r="I88" s="88">
        <f t="shared" si="146"/>
        <v>125505</v>
      </c>
      <c r="J88" s="89">
        <f t="shared" si="147"/>
        <v>107145</v>
      </c>
      <c r="K88" s="89">
        <f t="shared" si="148"/>
        <v>82710</v>
      </c>
      <c r="L88" s="88">
        <f t="shared" si="149"/>
        <v>315360</v>
      </c>
      <c r="N88" s="72" t="s">
        <v>55</v>
      </c>
      <c r="O88" s="88">
        <f t="shared" si="150"/>
        <v>615</v>
      </c>
      <c r="P88" s="89">
        <f t="shared" si="151"/>
        <v>555</v>
      </c>
      <c r="Q88" s="89">
        <f t="shared" si="152"/>
        <v>430</v>
      </c>
      <c r="R88" s="88">
        <f t="shared" si="153"/>
        <v>1600</v>
      </c>
    </row>
    <row r="89" spans="1:20" x14ac:dyDescent="0.15">
      <c r="A89" s="72" t="s">
        <v>56</v>
      </c>
      <c r="B89" s="88">
        <v>1200</v>
      </c>
      <c r="C89" s="88">
        <f t="shared" si="144"/>
        <v>236700</v>
      </c>
      <c r="D89" s="88">
        <f t="shared" si="154"/>
        <v>168956.79999999999</v>
      </c>
      <c r="E89" s="74">
        <f t="shared" si="155"/>
        <v>0.7138014364174059</v>
      </c>
      <c r="F89" s="73">
        <f t="shared" si="145"/>
        <v>197.25</v>
      </c>
      <c r="H89" s="72" t="s">
        <v>56</v>
      </c>
      <c r="I89" s="88">
        <f t="shared" si="146"/>
        <v>88290</v>
      </c>
      <c r="J89" s="89">
        <f t="shared" si="147"/>
        <v>85635</v>
      </c>
      <c r="K89" s="89">
        <f t="shared" si="148"/>
        <v>62775</v>
      </c>
      <c r="L89" s="88">
        <f t="shared" si="149"/>
        <v>236700</v>
      </c>
      <c r="N89" s="72" t="s">
        <v>56</v>
      </c>
      <c r="O89" s="88">
        <f t="shared" si="150"/>
        <v>430</v>
      </c>
      <c r="P89" s="89">
        <f t="shared" si="151"/>
        <v>445</v>
      </c>
      <c r="Q89" s="89">
        <f t="shared" si="152"/>
        <v>325</v>
      </c>
      <c r="R89" s="88">
        <f t="shared" si="153"/>
        <v>1200</v>
      </c>
    </row>
    <row r="90" spans="1:20" x14ac:dyDescent="0.15">
      <c r="A90" s="72" t="s">
        <v>57</v>
      </c>
      <c r="B90" s="88">
        <v>1000</v>
      </c>
      <c r="C90" s="88">
        <f t="shared" si="144"/>
        <v>196650</v>
      </c>
      <c r="D90" s="88">
        <f t="shared" si="154"/>
        <v>140101.29999999999</v>
      </c>
      <c r="E90" s="74">
        <f t="shared" si="155"/>
        <v>0.71243986778540547</v>
      </c>
      <c r="F90" s="73">
        <f t="shared" si="145"/>
        <v>196.65</v>
      </c>
      <c r="H90" s="72" t="s">
        <v>57</v>
      </c>
      <c r="I90" s="88">
        <f t="shared" si="146"/>
        <v>72585</v>
      </c>
      <c r="J90" s="89">
        <f t="shared" si="147"/>
        <v>70425</v>
      </c>
      <c r="K90" s="89">
        <f t="shared" si="148"/>
        <v>53640</v>
      </c>
      <c r="L90" s="88">
        <f t="shared" si="149"/>
        <v>196650</v>
      </c>
      <c r="N90" s="72" t="s">
        <v>57</v>
      </c>
      <c r="O90" s="88">
        <f t="shared" si="150"/>
        <v>355</v>
      </c>
      <c r="P90" s="89">
        <f t="shared" si="151"/>
        <v>365</v>
      </c>
      <c r="Q90" s="89">
        <f t="shared" si="152"/>
        <v>280</v>
      </c>
      <c r="R90" s="88">
        <f t="shared" si="153"/>
        <v>1000</v>
      </c>
    </row>
    <row r="91" spans="1:20" x14ac:dyDescent="0.15">
      <c r="A91" s="72" t="s">
        <v>58</v>
      </c>
      <c r="B91" s="88">
        <v>950</v>
      </c>
      <c r="C91" s="88">
        <f t="shared" si="144"/>
        <v>185220</v>
      </c>
      <c r="D91" s="88">
        <f t="shared" si="154"/>
        <v>131870.39999999999</v>
      </c>
      <c r="E91" s="74">
        <f t="shared" si="155"/>
        <v>0.7119663103336572</v>
      </c>
      <c r="F91" s="73">
        <f t="shared" si="145"/>
        <v>194.96842105263158</v>
      </c>
      <c r="H91" s="72" t="s">
        <v>58</v>
      </c>
      <c r="I91" s="88">
        <f t="shared" si="146"/>
        <v>67680</v>
      </c>
      <c r="J91" s="89">
        <f t="shared" si="147"/>
        <v>68355</v>
      </c>
      <c r="K91" s="89">
        <f t="shared" si="148"/>
        <v>49185</v>
      </c>
      <c r="L91" s="88">
        <f t="shared" si="149"/>
        <v>185220</v>
      </c>
      <c r="N91" s="72" t="s">
        <v>58</v>
      </c>
      <c r="O91" s="88">
        <f t="shared" si="150"/>
        <v>340</v>
      </c>
      <c r="P91" s="89">
        <f t="shared" si="151"/>
        <v>355</v>
      </c>
      <c r="Q91" s="89">
        <f t="shared" si="152"/>
        <v>255</v>
      </c>
      <c r="R91" s="88">
        <f t="shared" si="153"/>
        <v>950</v>
      </c>
    </row>
    <row r="92" spans="1:20" x14ac:dyDescent="0.15">
      <c r="A92" s="72" t="s">
        <v>59</v>
      </c>
      <c r="B92" s="88">
        <v>800</v>
      </c>
      <c r="C92" s="88">
        <f t="shared" si="144"/>
        <v>156330</v>
      </c>
      <c r="D92" s="88">
        <f t="shared" si="154"/>
        <v>111054.20000000001</v>
      </c>
      <c r="E92" s="74">
        <f t="shared" si="155"/>
        <v>0.71038316382012412</v>
      </c>
      <c r="F92" s="73">
        <f t="shared" si="145"/>
        <v>195.41249999999999</v>
      </c>
      <c r="H92" s="72" t="s">
        <v>59</v>
      </c>
      <c r="I92" s="88">
        <f t="shared" si="146"/>
        <v>56160</v>
      </c>
      <c r="J92" s="89">
        <f t="shared" si="147"/>
        <v>56115</v>
      </c>
      <c r="K92" s="89">
        <f t="shared" si="148"/>
        <v>44055</v>
      </c>
      <c r="L92" s="88">
        <f t="shared" si="149"/>
        <v>156330</v>
      </c>
      <c r="N92" s="72" t="s">
        <v>59</v>
      </c>
      <c r="O92" s="88">
        <f t="shared" si="150"/>
        <v>280</v>
      </c>
      <c r="P92" s="89">
        <f t="shared" si="151"/>
        <v>295</v>
      </c>
      <c r="Q92" s="89">
        <f t="shared" si="152"/>
        <v>225</v>
      </c>
      <c r="R92" s="88">
        <f t="shared" si="153"/>
        <v>800</v>
      </c>
    </row>
    <row r="93" spans="1:20" x14ac:dyDescent="0.15">
      <c r="A93" s="72" t="s">
        <v>60</v>
      </c>
      <c r="B93" s="88">
        <v>500</v>
      </c>
      <c r="C93" s="88">
        <f t="shared" si="144"/>
        <v>96660</v>
      </c>
      <c r="D93" s="88">
        <f t="shared" si="154"/>
        <v>68706.5</v>
      </c>
      <c r="E93" s="74">
        <f t="shared" si="155"/>
        <v>0.71080591764949308</v>
      </c>
      <c r="F93" s="73">
        <f t="shared" si="145"/>
        <v>193.32</v>
      </c>
      <c r="H93" s="72" t="s">
        <v>60</v>
      </c>
      <c r="I93" s="88">
        <f>G73</f>
        <v>36900</v>
      </c>
      <c r="J93" s="89">
        <f>T73</f>
        <v>36090</v>
      </c>
      <c r="K93" s="89">
        <f>AG73</f>
        <v>23670</v>
      </c>
      <c r="L93" s="88">
        <f t="shared" si="149"/>
        <v>96660</v>
      </c>
      <c r="N93" s="72" t="s">
        <v>60</v>
      </c>
      <c r="O93" s="88">
        <f t="shared" si="150"/>
        <v>180</v>
      </c>
      <c r="P93" s="89">
        <f t="shared" si="151"/>
        <v>190</v>
      </c>
      <c r="Q93" s="89">
        <f t="shared" si="152"/>
        <v>130</v>
      </c>
      <c r="R93" s="88">
        <f t="shared" si="153"/>
        <v>500</v>
      </c>
    </row>
    <row r="94" spans="1:20" x14ac:dyDescent="0.15">
      <c r="A94" s="72" t="s">
        <v>73</v>
      </c>
      <c r="B94" s="88">
        <f>SUM(B81:B93)</f>
        <v>19050</v>
      </c>
      <c r="C94" s="88">
        <f>SUM(C81:C93)</f>
        <v>3698550</v>
      </c>
      <c r="D94" s="88">
        <f>SUM(D81:D93)</f>
        <v>2638090</v>
      </c>
      <c r="E94" s="74">
        <f t="shared" ref="E94" si="156">D94/C94</f>
        <v>0.71327682470157228</v>
      </c>
      <c r="F94" s="73">
        <f>C94/B94</f>
        <v>194.14960629921259</v>
      </c>
      <c r="H94" s="72" t="s">
        <v>73</v>
      </c>
      <c r="I94" s="88">
        <f>SUM(I81:I93)</f>
        <v>1371150</v>
      </c>
      <c r="J94" s="88">
        <f>SUM(J81:J93)</f>
        <v>1304550</v>
      </c>
      <c r="K94" s="88">
        <f>SUM(K81:K93)</f>
        <v>1022850</v>
      </c>
      <c r="L94" s="88">
        <f>SUM(L81:L93)</f>
        <v>3698550</v>
      </c>
      <c r="N94" s="72" t="s">
        <v>73</v>
      </c>
      <c r="O94" s="88">
        <f>SUM(O81:O93)</f>
        <v>6850</v>
      </c>
      <c r="P94" s="88">
        <f>SUM(P81:P93)</f>
        <v>6850</v>
      </c>
      <c r="Q94" s="88">
        <f>SUM(Q81:Q93)</f>
        <v>5350</v>
      </c>
      <c r="R94" s="88">
        <f>SUM(R81:R93)</f>
        <v>19050</v>
      </c>
    </row>
  </sheetData>
  <sheetProtection formatCells="0" insertHyperlinks="0" autoFilter="0"/>
  <phoneticPr fontId="2" type="noConversion"/>
  <pageMargins left="0" right="0" top="0" bottom="0" header="0.31496062992126" footer="0.31496062992126"/>
  <pageSetup paperSize="8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Yu</dc:creator>
  <cp:lastModifiedBy>Elisa Yu</cp:lastModifiedBy>
  <dcterms:created xsi:type="dcterms:W3CDTF">2021-06-28T06:43:19Z</dcterms:created>
  <dcterms:modified xsi:type="dcterms:W3CDTF">2021-06-28T09:10:02Z</dcterms:modified>
</cp:coreProperties>
</file>