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inalui\Documents\Ecom\HKTV\Tina\KPI\"/>
    </mc:Choice>
  </mc:AlternateContent>
  <bookViews>
    <workbookView xWindow="0" yWindow="0" windowWidth="26820" windowHeight="11160" activeTab="2"/>
  </bookViews>
  <sheets>
    <sheet name="KR inventory" sheetId="3" r:id="rId1"/>
    <sheet name="Article List" sheetId="2" r:id="rId2"/>
    <sheet name="CO." sheetId="10" r:id="rId3"/>
  </sheets>
  <externalReferences>
    <externalReference r:id="rId4"/>
  </externalReferences>
  <definedNames>
    <definedName name="_xlnm._FilterDatabase" localSheetId="1" hidden="1">'Article List'!$A$7:$AR$239</definedName>
    <definedName name="_xlnm._FilterDatabase" localSheetId="0" hidden="1">'KR inventory'!$A$1:$F$856</definedName>
  </definedNames>
  <calcPr calcId="152511"/>
</workbook>
</file>

<file path=xl/calcChain.xml><?xml version="1.0" encoding="utf-8"?>
<calcChain xmlns="http://schemas.openxmlformats.org/spreadsheetml/2006/main">
  <c r="V239" i="2" l="1"/>
  <c r="T239" i="2"/>
  <c r="R239" i="2"/>
  <c r="N239" i="2"/>
  <c r="O239" i="2" s="1"/>
  <c r="K239" i="2"/>
  <c r="G239" i="2"/>
  <c r="F239" i="2"/>
  <c r="C239" i="2"/>
  <c r="B239" i="2" s="1"/>
  <c r="V238" i="2"/>
  <c r="T238" i="2"/>
  <c r="W238" i="2" s="1"/>
  <c r="R238" i="2"/>
  <c r="N238" i="2"/>
  <c r="Y238" i="2" s="1"/>
  <c r="K238" i="2"/>
  <c r="G238" i="2"/>
  <c r="F238" i="2"/>
  <c r="C238" i="2"/>
  <c r="B238" i="2" s="1"/>
  <c r="V237" i="2"/>
  <c r="T237" i="2"/>
  <c r="W237" i="2" s="1"/>
  <c r="R237" i="2"/>
  <c r="N237" i="2"/>
  <c r="X237" i="2" s="1"/>
  <c r="K237" i="2"/>
  <c r="G237" i="2"/>
  <c r="F237" i="2"/>
  <c r="C237" i="2"/>
  <c r="B237" i="2" s="1"/>
  <c r="V236" i="2"/>
  <c r="T236" i="2"/>
  <c r="W236" i="2" s="1"/>
  <c r="R236" i="2"/>
  <c r="N236" i="2"/>
  <c r="K236" i="2"/>
  <c r="G236" i="2"/>
  <c r="F236" i="2"/>
  <c r="C236" i="2"/>
  <c r="B236" i="2" s="1"/>
  <c r="V235" i="2"/>
  <c r="T235" i="2"/>
  <c r="Z235" i="2" s="1"/>
  <c r="R235" i="2"/>
  <c r="N235" i="2"/>
  <c r="Y235" i="2" s="1"/>
  <c r="K235" i="2"/>
  <c r="G235" i="2"/>
  <c r="F235" i="2"/>
  <c r="C235" i="2"/>
  <c r="B235" i="2" s="1"/>
  <c r="V234" i="2"/>
  <c r="T234" i="2"/>
  <c r="R234" i="2"/>
  <c r="N234" i="2"/>
  <c r="Y234" i="2" s="1"/>
  <c r="K234" i="2"/>
  <c r="G234" i="2"/>
  <c r="F234" i="2"/>
  <c r="C234" i="2"/>
  <c r="B234" i="2" s="1"/>
  <c r="V233" i="2"/>
  <c r="T233" i="2"/>
  <c r="W233" i="2" s="1"/>
  <c r="R233" i="2"/>
  <c r="N233" i="2"/>
  <c r="O233" i="2" s="1"/>
  <c r="K233" i="2"/>
  <c r="G233" i="2"/>
  <c r="F233" i="2"/>
  <c r="C233" i="2"/>
  <c r="B233" i="2" s="1"/>
  <c r="V232" i="2"/>
  <c r="T232" i="2"/>
  <c r="Z232" i="2" s="1"/>
  <c r="R232" i="2"/>
  <c r="N232" i="2"/>
  <c r="O232" i="2" s="1"/>
  <c r="K232" i="2"/>
  <c r="G232" i="2"/>
  <c r="F232" i="2"/>
  <c r="C232" i="2"/>
  <c r="B232" i="2" s="1"/>
  <c r="V231" i="2"/>
  <c r="T231" i="2"/>
  <c r="R231" i="2"/>
  <c r="N231" i="2"/>
  <c r="O231" i="2" s="1"/>
  <c r="K231" i="2"/>
  <c r="G231" i="2"/>
  <c r="F231" i="2"/>
  <c r="C231" i="2"/>
  <c r="B231" i="2" s="1"/>
  <c r="V230" i="2"/>
  <c r="T230" i="2"/>
  <c r="Z230" i="2" s="1"/>
  <c r="R230" i="2"/>
  <c r="N230" i="2"/>
  <c r="Y230" i="2" s="1"/>
  <c r="K230" i="2"/>
  <c r="G230" i="2"/>
  <c r="F230" i="2"/>
  <c r="C230" i="2"/>
  <c r="B230" i="2" s="1"/>
  <c r="V229" i="2"/>
  <c r="T229" i="2"/>
  <c r="W229" i="2" s="1"/>
  <c r="R229" i="2"/>
  <c r="N229" i="2"/>
  <c r="X229" i="2" s="1"/>
  <c r="K229" i="2"/>
  <c r="G229" i="2"/>
  <c r="F229" i="2"/>
  <c r="C229" i="2"/>
  <c r="B229" i="2" s="1"/>
  <c r="V228" i="2"/>
  <c r="T228" i="2"/>
  <c r="W228" i="2" s="1"/>
  <c r="R228" i="2"/>
  <c r="N228" i="2"/>
  <c r="Y228" i="2" s="1"/>
  <c r="K228" i="2"/>
  <c r="G228" i="2"/>
  <c r="F228" i="2"/>
  <c r="C228" i="2"/>
  <c r="B228" i="2" s="1"/>
  <c r="V227" i="2"/>
  <c r="T227" i="2"/>
  <c r="Z227" i="2" s="1"/>
  <c r="R227" i="2"/>
  <c r="N227" i="2"/>
  <c r="Y227" i="2" s="1"/>
  <c r="K227" i="2"/>
  <c r="G227" i="2"/>
  <c r="F227" i="2"/>
  <c r="C227" i="2"/>
  <c r="B227" i="2" s="1"/>
  <c r="V226" i="2"/>
  <c r="T226" i="2"/>
  <c r="R226" i="2"/>
  <c r="N226" i="2"/>
  <c r="Y226" i="2" s="1"/>
  <c r="K226" i="2"/>
  <c r="G226" i="2"/>
  <c r="F226" i="2"/>
  <c r="C226" i="2"/>
  <c r="B226" i="2" s="1"/>
  <c r="V225" i="2"/>
  <c r="T225" i="2"/>
  <c r="W225" i="2" s="1"/>
  <c r="R225" i="2"/>
  <c r="N225" i="2"/>
  <c r="O225" i="2" s="1"/>
  <c r="K225" i="2"/>
  <c r="G225" i="2"/>
  <c r="F225" i="2"/>
  <c r="C225" i="2"/>
  <c r="B225" i="2" s="1"/>
  <c r="V224" i="2"/>
  <c r="T224" i="2"/>
  <c r="Z224" i="2" s="1"/>
  <c r="R224" i="2"/>
  <c r="N224" i="2"/>
  <c r="O224" i="2" s="1"/>
  <c r="K224" i="2"/>
  <c r="G224" i="2"/>
  <c r="F224" i="2"/>
  <c r="C224" i="2"/>
  <c r="B224" i="2" s="1"/>
  <c r="V223" i="2"/>
  <c r="T223" i="2"/>
  <c r="R223" i="2"/>
  <c r="N223" i="2"/>
  <c r="O223" i="2" s="1"/>
  <c r="K223" i="2"/>
  <c r="G223" i="2"/>
  <c r="F223" i="2"/>
  <c r="C223" i="2"/>
  <c r="B223" i="2" s="1"/>
  <c r="V222" i="2"/>
  <c r="T222" i="2"/>
  <c r="Z222" i="2" s="1"/>
  <c r="R222" i="2"/>
  <c r="N222" i="2"/>
  <c r="Y222" i="2" s="1"/>
  <c r="K222" i="2"/>
  <c r="G222" i="2"/>
  <c r="F222" i="2"/>
  <c r="C222" i="2"/>
  <c r="B222" i="2" s="1"/>
  <c r="V221" i="2"/>
  <c r="T221" i="2"/>
  <c r="W221" i="2" s="1"/>
  <c r="R221" i="2"/>
  <c r="N221" i="2"/>
  <c r="X221" i="2" s="1"/>
  <c r="K221" i="2"/>
  <c r="G221" i="2"/>
  <c r="F221" i="2"/>
  <c r="C221" i="2"/>
  <c r="B221" i="2" s="1"/>
  <c r="V220" i="2"/>
  <c r="T220" i="2"/>
  <c r="W220" i="2" s="1"/>
  <c r="R220" i="2"/>
  <c r="N220" i="2"/>
  <c r="Y220" i="2" s="1"/>
  <c r="K220" i="2"/>
  <c r="G220" i="2"/>
  <c r="F220" i="2"/>
  <c r="C220" i="2"/>
  <c r="B220" i="2" s="1"/>
  <c r="V219" i="2"/>
  <c r="T219" i="2"/>
  <c r="Z219" i="2" s="1"/>
  <c r="R219" i="2"/>
  <c r="N219" i="2"/>
  <c r="Y219" i="2" s="1"/>
  <c r="K219" i="2"/>
  <c r="G219" i="2"/>
  <c r="F219" i="2"/>
  <c r="C219" i="2"/>
  <c r="B219" i="2" s="1"/>
  <c r="V218" i="2"/>
  <c r="T218" i="2"/>
  <c r="R218" i="2"/>
  <c r="N218" i="2"/>
  <c r="Y218" i="2" s="1"/>
  <c r="K218" i="2"/>
  <c r="G218" i="2"/>
  <c r="F218" i="2"/>
  <c r="C218" i="2"/>
  <c r="B218" i="2" s="1"/>
  <c r="V217" i="2"/>
  <c r="T217" i="2"/>
  <c r="W217" i="2" s="1"/>
  <c r="R217" i="2"/>
  <c r="N217" i="2"/>
  <c r="O217" i="2" s="1"/>
  <c r="K217" i="2"/>
  <c r="G217" i="2"/>
  <c r="F217" i="2"/>
  <c r="C217" i="2"/>
  <c r="B217" i="2" s="1"/>
  <c r="V216" i="2"/>
  <c r="T216" i="2"/>
  <c r="Z216" i="2" s="1"/>
  <c r="R216" i="2"/>
  <c r="N216" i="2"/>
  <c r="O216" i="2" s="1"/>
  <c r="K216" i="2"/>
  <c r="G216" i="2"/>
  <c r="F216" i="2"/>
  <c r="C216" i="2"/>
  <c r="B216" i="2" s="1"/>
  <c r="V215" i="2"/>
  <c r="T215" i="2"/>
  <c r="R215" i="2"/>
  <c r="N215" i="2"/>
  <c r="O215" i="2" s="1"/>
  <c r="K215" i="2"/>
  <c r="G215" i="2"/>
  <c r="F215" i="2"/>
  <c r="C215" i="2"/>
  <c r="B215" i="2" s="1"/>
  <c r="V214" i="2"/>
  <c r="T214" i="2"/>
  <c r="W214" i="2" s="1"/>
  <c r="R214" i="2"/>
  <c r="N214" i="2"/>
  <c r="Y214" i="2" s="1"/>
  <c r="K214" i="2"/>
  <c r="G214" i="2"/>
  <c r="F214" i="2"/>
  <c r="C214" i="2"/>
  <c r="B214" i="2" s="1"/>
  <c r="V213" i="2"/>
  <c r="T213" i="2"/>
  <c r="W213" i="2" s="1"/>
  <c r="R213" i="2"/>
  <c r="N213" i="2"/>
  <c r="X213" i="2" s="1"/>
  <c r="K213" i="2"/>
  <c r="G213" i="2"/>
  <c r="F213" i="2"/>
  <c r="C213" i="2"/>
  <c r="V212" i="2"/>
  <c r="T212" i="2"/>
  <c r="R212" i="2"/>
  <c r="N212" i="2"/>
  <c r="Y212" i="2" s="1"/>
  <c r="K212" i="2"/>
  <c r="G212" i="2"/>
  <c r="F212" i="2"/>
  <c r="C212" i="2"/>
  <c r="V211" i="2"/>
  <c r="T211" i="2"/>
  <c r="Z211" i="2" s="1"/>
  <c r="R211" i="2"/>
  <c r="N211" i="2"/>
  <c r="O211" i="2" s="1"/>
  <c r="K211" i="2"/>
  <c r="G211" i="2"/>
  <c r="F211" i="2"/>
  <c r="C211" i="2"/>
  <c r="V210" i="2"/>
  <c r="T210" i="2"/>
  <c r="R210" i="2"/>
  <c r="N210" i="2"/>
  <c r="O210" i="2" s="1"/>
  <c r="K210" i="2"/>
  <c r="G210" i="2"/>
  <c r="F210" i="2"/>
  <c r="C210" i="2"/>
  <c r="V209" i="2"/>
  <c r="T209" i="2"/>
  <c r="Z209" i="2" s="1"/>
  <c r="R209" i="2"/>
  <c r="N209" i="2"/>
  <c r="X209" i="2" s="1"/>
  <c r="K209" i="2"/>
  <c r="G209" i="2"/>
  <c r="F209" i="2"/>
  <c r="C209" i="2"/>
  <c r="V208" i="2"/>
  <c r="T208" i="2"/>
  <c r="Z208" i="2" s="1"/>
  <c r="R208" i="2"/>
  <c r="N208" i="2"/>
  <c r="Y208" i="2" s="1"/>
  <c r="K208" i="2"/>
  <c r="G208" i="2"/>
  <c r="F208" i="2"/>
  <c r="C208" i="2"/>
  <c r="V207" i="2"/>
  <c r="T207" i="2"/>
  <c r="Z207" i="2" s="1"/>
  <c r="R207" i="2"/>
  <c r="N207" i="2"/>
  <c r="O207" i="2" s="1"/>
  <c r="K207" i="2"/>
  <c r="G207" i="2"/>
  <c r="F207" i="2"/>
  <c r="C207" i="2"/>
  <c r="V206" i="2"/>
  <c r="T206" i="2"/>
  <c r="R206" i="2"/>
  <c r="N206" i="2"/>
  <c r="O206" i="2" s="1"/>
  <c r="K206" i="2"/>
  <c r="G206" i="2"/>
  <c r="F206" i="2"/>
  <c r="C206" i="2"/>
  <c r="V205" i="2"/>
  <c r="T205" i="2"/>
  <c r="W205" i="2" s="1"/>
  <c r="R205" i="2"/>
  <c r="N205" i="2"/>
  <c r="X205" i="2" s="1"/>
  <c r="K205" i="2"/>
  <c r="G205" i="2"/>
  <c r="F205" i="2"/>
  <c r="C205" i="2"/>
  <c r="V204" i="2"/>
  <c r="T204" i="2"/>
  <c r="Z204" i="2" s="1"/>
  <c r="R204" i="2"/>
  <c r="N204" i="2"/>
  <c r="Y204" i="2" s="1"/>
  <c r="K204" i="2"/>
  <c r="G204" i="2"/>
  <c r="F204" i="2"/>
  <c r="C204" i="2"/>
  <c r="V203" i="2"/>
  <c r="T203" i="2"/>
  <c r="Z203" i="2" s="1"/>
  <c r="R203" i="2"/>
  <c r="N203" i="2"/>
  <c r="O203" i="2" s="1"/>
  <c r="K203" i="2"/>
  <c r="G203" i="2"/>
  <c r="F203" i="2"/>
  <c r="C203" i="2"/>
  <c r="V202" i="2"/>
  <c r="T202" i="2"/>
  <c r="R202" i="2"/>
  <c r="N202" i="2"/>
  <c r="O202" i="2" s="1"/>
  <c r="K202" i="2"/>
  <c r="G202" i="2"/>
  <c r="F202" i="2"/>
  <c r="C202" i="2"/>
  <c r="V201" i="2"/>
  <c r="T201" i="2"/>
  <c r="W201" i="2" s="1"/>
  <c r="R201" i="2"/>
  <c r="N201" i="2"/>
  <c r="X201" i="2" s="1"/>
  <c r="K201" i="2"/>
  <c r="G201" i="2"/>
  <c r="F201" i="2"/>
  <c r="C201" i="2"/>
  <c r="V200" i="2"/>
  <c r="T200" i="2"/>
  <c r="Z200" i="2" s="1"/>
  <c r="R200" i="2"/>
  <c r="N200" i="2"/>
  <c r="Y200" i="2" s="1"/>
  <c r="K200" i="2"/>
  <c r="G200" i="2"/>
  <c r="F200" i="2"/>
  <c r="C200" i="2"/>
  <c r="B200" i="2" s="1"/>
  <c r="V199" i="2"/>
  <c r="T199" i="2"/>
  <c r="R199" i="2"/>
  <c r="N199" i="2"/>
  <c r="Y199" i="2" s="1"/>
  <c r="K199" i="2"/>
  <c r="G199" i="2"/>
  <c r="F199" i="2"/>
  <c r="C199" i="2"/>
  <c r="B199" i="2" s="1"/>
  <c r="V198" i="2"/>
  <c r="T198" i="2"/>
  <c r="W198" i="2" s="1"/>
  <c r="R198" i="2"/>
  <c r="N198" i="2"/>
  <c r="O198" i="2" s="1"/>
  <c r="K198" i="2"/>
  <c r="G198" i="2"/>
  <c r="F198" i="2"/>
  <c r="C198" i="2"/>
  <c r="B198" i="2" s="1"/>
  <c r="V197" i="2"/>
  <c r="T197" i="2"/>
  <c r="R197" i="2"/>
  <c r="N197" i="2"/>
  <c r="Y197" i="2" s="1"/>
  <c r="K197" i="2"/>
  <c r="G197" i="2"/>
  <c r="F197" i="2"/>
  <c r="C197" i="2"/>
  <c r="B197" i="2" s="1"/>
  <c r="V196" i="2"/>
  <c r="T196" i="2"/>
  <c r="R196" i="2"/>
  <c r="N196" i="2"/>
  <c r="O196" i="2" s="1"/>
  <c r="K196" i="2"/>
  <c r="G196" i="2"/>
  <c r="F196" i="2"/>
  <c r="C196" i="2"/>
  <c r="B196" i="2" s="1"/>
  <c r="V195" i="2"/>
  <c r="T195" i="2"/>
  <c r="R195" i="2"/>
  <c r="N195" i="2"/>
  <c r="Y195" i="2" s="1"/>
  <c r="K195" i="2"/>
  <c r="G195" i="2"/>
  <c r="F195" i="2"/>
  <c r="C195" i="2"/>
  <c r="B195" i="2" s="1"/>
  <c r="V194" i="2"/>
  <c r="T194" i="2"/>
  <c r="Z194" i="2" s="1"/>
  <c r="R194" i="2"/>
  <c r="N194" i="2"/>
  <c r="Y194" i="2" s="1"/>
  <c r="K194" i="2"/>
  <c r="G194" i="2"/>
  <c r="F194" i="2"/>
  <c r="C194" i="2"/>
  <c r="B194" i="2" s="1"/>
  <c r="V193" i="2"/>
  <c r="T193" i="2"/>
  <c r="W193" i="2" s="1"/>
  <c r="R193" i="2"/>
  <c r="N193" i="2"/>
  <c r="X193" i="2" s="1"/>
  <c r="K193" i="2"/>
  <c r="G193" i="2"/>
  <c r="F193" i="2"/>
  <c r="C193" i="2"/>
  <c r="B193" i="2" s="1"/>
  <c r="V192" i="2"/>
  <c r="T192" i="2"/>
  <c r="Z192" i="2" s="1"/>
  <c r="R192" i="2"/>
  <c r="N192" i="2"/>
  <c r="Y192" i="2" s="1"/>
  <c r="K192" i="2"/>
  <c r="G192" i="2"/>
  <c r="F192" i="2"/>
  <c r="C192" i="2"/>
  <c r="B192" i="2" s="1"/>
  <c r="V191" i="2"/>
  <c r="T191" i="2"/>
  <c r="R191" i="2"/>
  <c r="N191" i="2"/>
  <c r="Y191" i="2" s="1"/>
  <c r="K191" i="2"/>
  <c r="G191" i="2"/>
  <c r="F191" i="2"/>
  <c r="C191" i="2"/>
  <c r="B191" i="2" s="1"/>
  <c r="V190" i="2"/>
  <c r="T190" i="2"/>
  <c r="R190" i="2"/>
  <c r="N190" i="2"/>
  <c r="O190" i="2" s="1"/>
  <c r="K190" i="2"/>
  <c r="G190" i="2"/>
  <c r="F190" i="2"/>
  <c r="C190" i="2"/>
  <c r="B190" i="2" s="1"/>
  <c r="V189" i="2"/>
  <c r="T189" i="2"/>
  <c r="R189" i="2"/>
  <c r="N189" i="2"/>
  <c r="Y189" i="2" s="1"/>
  <c r="K189" i="2"/>
  <c r="G189" i="2"/>
  <c r="F189" i="2"/>
  <c r="C189" i="2"/>
  <c r="B189" i="2" s="1"/>
  <c r="V188" i="2"/>
  <c r="T188" i="2"/>
  <c r="R188" i="2"/>
  <c r="N188" i="2"/>
  <c r="O188" i="2" s="1"/>
  <c r="K188" i="2"/>
  <c r="G188" i="2"/>
  <c r="F188" i="2"/>
  <c r="C188" i="2"/>
  <c r="B188" i="2" s="1"/>
  <c r="V187" i="2"/>
  <c r="T187" i="2"/>
  <c r="R187" i="2"/>
  <c r="N187" i="2"/>
  <c r="Y187" i="2" s="1"/>
  <c r="K187" i="2"/>
  <c r="G187" i="2"/>
  <c r="F187" i="2"/>
  <c r="C187" i="2"/>
  <c r="B187" i="2" s="1"/>
  <c r="V186" i="2"/>
  <c r="T186" i="2"/>
  <c r="Z186" i="2" s="1"/>
  <c r="R186" i="2"/>
  <c r="N186" i="2"/>
  <c r="K186" i="2"/>
  <c r="G186" i="2"/>
  <c r="F186" i="2"/>
  <c r="C186" i="2"/>
  <c r="B186" i="2" s="1"/>
  <c r="V185" i="2"/>
  <c r="T185" i="2"/>
  <c r="R185" i="2"/>
  <c r="N185" i="2"/>
  <c r="O185" i="2" s="1"/>
  <c r="K185" i="2"/>
  <c r="G185" i="2"/>
  <c r="F185" i="2"/>
  <c r="C185" i="2"/>
  <c r="B185" i="2" s="1"/>
  <c r="V184" i="2"/>
  <c r="T184" i="2"/>
  <c r="Z184" i="2" s="1"/>
  <c r="R184" i="2"/>
  <c r="N184" i="2"/>
  <c r="Y184" i="2" s="1"/>
  <c r="K184" i="2"/>
  <c r="G184" i="2"/>
  <c r="F184" i="2"/>
  <c r="C184" i="2"/>
  <c r="B184" i="2" s="1"/>
  <c r="V183" i="2"/>
  <c r="T183" i="2"/>
  <c r="Z183" i="2" s="1"/>
  <c r="R183" i="2"/>
  <c r="N183" i="2"/>
  <c r="Y183" i="2" s="1"/>
  <c r="K183" i="2"/>
  <c r="G183" i="2"/>
  <c r="F183" i="2"/>
  <c r="C183" i="2"/>
  <c r="B183" i="2" s="1"/>
  <c r="V182" i="2"/>
  <c r="T182" i="2"/>
  <c r="W182" i="2" s="1"/>
  <c r="R182" i="2"/>
  <c r="N182" i="2"/>
  <c r="Y182" i="2" s="1"/>
  <c r="K182" i="2"/>
  <c r="G182" i="2"/>
  <c r="F182" i="2"/>
  <c r="C182" i="2"/>
  <c r="B182" i="2" s="1"/>
  <c r="V181" i="2"/>
  <c r="T181" i="2"/>
  <c r="Z181" i="2" s="1"/>
  <c r="R181" i="2"/>
  <c r="N181" i="2"/>
  <c r="Y181" i="2" s="1"/>
  <c r="K181" i="2"/>
  <c r="G181" i="2"/>
  <c r="F181" i="2"/>
  <c r="C181" i="2"/>
  <c r="B181" i="2" s="1"/>
  <c r="V180" i="2"/>
  <c r="T180" i="2"/>
  <c r="R180" i="2"/>
  <c r="N180" i="2"/>
  <c r="O180" i="2" s="1"/>
  <c r="K180" i="2"/>
  <c r="G180" i="2"/>
  <c r="F180" i="2"/>
  <c r="C180" i="2"/>
  <c r="B180" i="2" s="1"/>
  <c r="V179" i="2"/>
  <c r="T179" i="2"/>
  <c r="W179" i="2" s="1"/>
  <c r="R179" i="2"/>
  <c r="N179" i="2"/>
  <c r="Y179" i="2" s="1"/>
  <c r="K179" i="2"/>
  <c r="G179" i="2"/>
  <c r="F179" i="2"/>
  <c r="C179" i="2"/>
  <c r="B179" i="2" s="1"/>
  <c r="V178" i="2"/>
  <c r="T178" i="2"/>
  <c r="W178" i="2" s="1"/>
  <c r="R178" i="2"/>
  <c r="N178" i="2"/>
  <c r="X178" i="2" s="1"/>
  <c r="K178" i="2"/>
  <c r="G178" i="2"/>
  <c r="F178" i="2"/>
  <c r="C178" i="2"/>
  <c r="B178" i="2" s="1"/>
  <c r="V177" i="2"/>
  <c r="T177" i="2"/>
  <c r="R177" i="2"/>
  <c r="N177" i="2"/>
  <c r="O177" i="2" s="1"/>
  <c r="K177" i="2"/>
  <c r="G177" i="2"/>
  <c r="F177" i="2"/>
  <c r="C177" i="2"/>
  <c r="B177" i="2" s="1"/>
  <c r="V176" i="2"/>
  <c r="T176" i="2"/>
  <c r="W176" i="2" s="1"/>
  <c r="R176" i="2"/>
  <c r="N176" i="2"/>
  <c r="Y176" i="2" s="1"/>
  <c r="K176" i="2"/>
  <c r="G176" i="2"/>
  <c r="F176" i="2"/>
  <c r="C176" i="2"/>
  <c r="B176" i="2" s="1"/>
  <c r="V175" i="2"/>
  <c r="T175" i="2"/>
  <c r="W175" i="2" s="1"/>
  <c r="R175" i="2"/>
  <c r="N175" i="2"/>
  <c r="X175" i="2" s="1"/>
  <c r="K175" i="2"/>
  <c r="G175" i="2"/>
  <c r="F175" i="2"/>
  <c r="C175" i="2"/>
  <c r="B175" i="2" s="1"/>
  <c r="V174" i="2"/>
  <c r="T174" i="2"/>
  <c r="W174" i="2" s="1"/>
  <c r="R174" i="2"/>
  <c r="N174" i="2"/>
  <c r="X174" i="2" s="1"/>
  <c r="K174" i="2"/>
  <c r="G174" i="2"/>
  <c r="F174" i="2"/>
  <c r="C174" i="2"/>
  <c r="B174" i="2" s="1"/>
  <c r="V173" i="2"/>
  <c r="T173" i="2"/>
  <c r="W173" i="2" s="1"/>
  <c r="R173" i="2"/>
  <c r="N173" i="2"/>
  <c r="Y173" i="2" s="1"/>
  <c r="K173" i="2"/>
  <c r="G173" i="2"/>
  <c r="F173" i="2"/>
  <c r="C173" i="2"/>
  <c r="B173" i="2" s="1"/>
  <c r="V172" i="2"/>
  <c r="T172" i="2"/>
  <c r="R172" i="2"/>
  <c r="N172" i="2"/>
  <c r="O172" i="2" s="1"/>
  <c r="K172" i="2"/>
  <c r="G172" i="2"/>
  <c r="F172" i="2"/>
  <c r="C172" i="2"/>
  <c r="B172" i="2" s="1"/>
  <c r="V171" i="2"/>
  <c r="T171" i="2"/>
  <c r="R171" i="2"/>
  <c r="N171" i="2"/>
  <c r="Y171" i="2" s="1"/>
  <c r="K171" i="2"/>
  <c r="G171" i="2"/>
  <c r="F171" i="2"/>
  <c r="C171" i="2"/>
  <c r="B171" i="2" s="1"/>
  <c r="V170" i="2"/>
  <c r="T170" i="2"/>
  <c r="R170" i="2"/>
  <c r="N170" i="2"/>
  <c r="X170" i="2" s="1"/>
  <c r="K170" i="2"/>
  <c r="G170" i="2"/>
  <c r="F170" i="2"/>
  <c r="C170" i="2"/>
  <c r="B170" i="2" s="1"/>
  <c r="V169" i="2"/>
  <c r="T169" i="2"/>
  <c r="R169" i="2"/>
  <c r="N169" i="2"/>
  <c r="O169" i="2" s="1"/>
  <c r="K169" i="2"/>
  <c r="G169" i="2"/>
  <c r="F169" i="2"/>
  <c r="C169" i="2"/>
  <c r="B169" i="2" s="1"/>
  <c r="V168" i="2"/>
  <c r="T168" i="2"/>
  <c r="Z168" i="2" s="1"/>
  <c r="R168" i="2"/>
  <c r="N168" i="2"/>
  <c r="Y168" i="2" s="1"/>
  <c r="K168" i="2"/>
  <c r="G168" i="2"/>
  <c r="F168" i="2"/>
  <c r="C168" i="2"/>
  <c r="B168" i="2" s="1"/>
  <c r="V167" i="2"/>
  <c r="T167" i="2"/>
  <c r="Z167" i="2" s="1"/>
  <c r="R167" i="2"/>
  <c r="N167" i="2"/>
  <c r="K167" i="2"/>
  <c r="G167" i="2"/>
  <c r="F167" i="2"/>
  <c r="C167" i="2"/>
  <c r="B167" i="2" s="1"/>
  <c r="V166" i="2"/>
  <c r="T166" i="2"/>
  <c r="Z166" i="2" s="1"/>
  <c r="R166" i="2"/>
  <c r="N166" i="2"/>
  <c r="O166" i="2" s="1"/>
  <c r="K166" i="2"/>
  <c r="G166" i="2"/>
  <c r="F166" i="2"/>
  <c r="C166" i="2"/>
  <c r="B166" i="2" s="1"/>
  <c r="V165" i="2"/>
  <c r="T165" i="2"/>
  <c r="W165" i="2" s="1"/>
  <c r="R165" i="2"/>
  <c r="N165" i="2"/>
  <c r="Y165" i="2" s="1"/>
  <c r="K165" i="2"/>
  <c r="G165" i="2"/>
  <c r="F165" i="2"/>
  <c r="C165" i="2"/>
  <c r="B165" i="2" s="1"/>
  <c r="V164" i="2"/>
  <c r="T164" i="2"/>
  <c r="R164" i="2"/>
  <c r="N164" i="2"/>
  <c r="O164" i="2" s="1"/>
  <c r="K164" i="2"/>
  <c r="G164" i="2"/>
  <c r="F164" i="2"/>
  <c r="C164" i="2"/>
  <c r="B164" i="2" s="1"/>
  <c r="V163" i="2"/>
  <c r="T163" i="2"/>
  <c r="Z163" i="2" s="1"/>
  <c r="R163" i="2"/>
  <c r="N163" i="2"/>
  <c r="Y163" i="2" s="1"/>
  <c r="K163" i="2"/>
  <c r="G163" i="2"/>
  <c r="F163" i="2"/>
  <c r="C163" i="2"/>
  <c r="B163" i="2" s="1"/>
  <c r="V162" i="2"/>
  <c r="T162" i="2"/>
  <c r="W162" i="2" s="1"/>
  <c r="R162" i="2"/>
  <c r="N162" i="2"/>
  <c r="O162" i="2" s="1"/>
  <c r="K162" i="2"/>
  <c r="G162" i="2"/>
  <c r="F162" i="2"/>
  <c r="C162" i="2"/>
  <c r="B162" i="2" s="1"/>
  <c r="V161" i="2"/>
  <c r="T161" i="2"/>
  <c r="R161" i="2"/>
  <c r="N161" i="2"/>
  <c r="X161" i="2" s="1"/>
  <c r="K161" i="2"/>
  <c r="G161" i="2"/>
  <c r="F161" i="2"/>
  <c r="C161" i="2"/>
  <c r="B161" i="2" s="1"/>
  <c r="V160" i="2"/>
  <c r="T160" i="2"/>
  <c r="R160" i="2"/>
  <c r="N160" i="2"/>
  <c r="Y160" i="2" s="1"/>
  <c r="K160" i="2"/>
  <c r="G160" i="2"/>
  <c r="F160" i="2"/>
  <c r="C160" i="2"/>
  <c r="B160" i="2" s="1"/>
  <c r="V159" i="2"/>
  <c r="T159" i="2"/>
  <c r="Z159" i="2" s="1"/>
  <c r="R159" i="2"/>
  <c r="N159" i="2"/>
  <c r="K159" i="2"/>
  <c r="G159" i="2"/>
  <c r="F159" i="2"/>
  <c r="C159" i="2"/>
  <c r="B159" i="2" s="1"/>
  <c r="V158" i="2"/>
  <c r="T158" i="2"/>
  <c r="W158" i="2" s="1"/>
  <c r="R158" i="2"/>
  <c r="N158" i="2"/>
  <c r="Y158" i="2" s="1"/>
  <c r="K158" i="2"/>
  <c r="G158" i="2"/>
  <c r="F158" i="2"/>
  <c r="C158" i="2"/>
  <c r="B158" i="2" s="1"/>
  <c r="V157" i="2"/>
  <c r="T157" i="2"/>
  <c r="Z157" i="2" s="1"/>
  <c r="R157" i="2"/>
  <c r="N157" i="2"/>
  <c r="X157" i="2" s="1"/>
  <c r="K157" i="2"/>
  <c r="G157" i="2"/>
  <c r="F157" i="2"/>
  <c r="C157" i="2"/>
  <c r="B157" i="2" s="1"/>
  <c r="V156" i="2"/>
  <c r="T156" i="2"/>
  <c r="W156" i="2" s="1"/>
  <c r="R156" i="2"/>
  <c r="N156" i="2"/>
  <c r="X156" i="2" s="1"/>
  <c r="K156" i="2"/>
  <c r="G156" i="2"/>
  <c r="F156" i="2"/>
  <c r="C156" i="2"/>
  <c r="B156" i="2" s="1"/>
  <c r="V155" i="2"/>
  <c r="T155" i="2"/>
  <c r="R155" i="2"/>
  <c r="N155" i="2"/>
  <c r="Y155" i="2" s="1"/>
  <c r="K155" i="2"/>
  <c r="G155" i="2"/>
  <c r="F155" i="2"/>
  <c r="C155" i="2"/>
  <c r="B155" i="2" s="1"/>
  <c r="V154" i="2"/>
  <c r="T154" i="2"/>
  <c r="W154" i="2" s="1"/>
  <c r="R154" i="2"/>
  <c r="N154" i="2"/>
  <c r="X154" i="2" s="1"/>
  <c r="K154" i="2"/>
  <c r="G154" i="2"/>
  <c r="F154" i="2"/>
  <c r="C154" i="2"/>
  <c r="V153" i="2"/>
  <c r="T153" i="2"/>
  <c r="R153" i="2"/>
  <c r="N153" i="2"/>
  <c r="O153" i="2" s="1"/>
  <c r="K153" i="2"/>
  <c r="G153" i="2"/>
  <c r="F153" i="2"/>
  <c r="C153" i="2"/>
  <c r="V152" i="2"/>
  <c r="T152" i="2"/>
  <c r="Z152" i="2" s="1"/>
  <c r="R152" i="2"/>
  <c r="N152" i="2"/>
  <c r="K152" i="2"/>
  <c r="G152" i="2"/>
  <c r="F152" i="2"/>
  <c r="C152" i="2"/>
  <c r="V151" i="2"/>
  <c r="T151" i="2"/>
  <c r="R151" i="2"/>
  <c r="N151" i="2"/>
  <c r="Y151" i="2" s="1"/>
  <c r="K151" i="2"/>
  <c r="G151" i="2"/>
  <c r="F151" i="2"/>
  <c r="C151" i="2"/>
  <c r="V150" i="2"/>
  <c r="T150" i="2"/>
  <c r="Z150" i="2" s="1"/>
  <c r="R150" i="2"/>
  <c r="N150" i="2"/>
  <c r="X150" i="2" s="1"/>
  <c r="K150" i="2"/>
  <c r="G150" i="2"/>
  <c r="F150" i="2"/>
  <c r="C150" i="2"/>
  <c r="V149" i="2"/>
  <c r="T149" i="2"/>
  <c r="R149" i="2"/>
  <c r="N149" i="2"/>
  <c r="O149" i="2" s="1"/>
  <c r="K149" i="2"/>
  <c r="G149" i="2"/>
  <c r="F149" i="2"/>
  <c r="C149" i="2"/>
  <c r="V148" i="2"/>
  <c r="T148" i="2"/>
  <c r="W148" i="2" s="1"/>
  <c r="R148" i="2"/>
  <c r="N148" i="2"/>
  <c r="K148" i="2"/>
  <c r="G148" i="2"/>
  <c r="F148" i="2"/>
  <c r="C148" i="2"/>
  <c r="V147" i="2"/>
  <c r="T147" i="2"/>
  <c r="W147" i="2" s="1"/>
  <c r="R147" i="2"/>
  <c r="N147" i="2"/>
  <c r="O147" i="2" s="1"/>
  <c r="K147" i="2"/>
  <c r="G147" i="2"/>
  <c r="F147" i="2"/>
  <c r="C147" i="2"/>
  <c r="V146" i="2"/>
  <c r="T146" i="2"/>
  <c r="Z146" i="2" s="1"/>
  <c r="R146" i="2"/>
  <c r="N146" i="2"/>
  <c r="X146" i="2" s="1"/>
  <c r="K146" i="2"/>
  <c r="G146" i="2"/>
  <c r="F146" i="2"/>
  <c r="C146" i="2"/>
  <c r="V145" i="2"/>
  <c r="T145" i="2"/>
  <c r="W145" i="2" s="1"/>
  <c r="R145" i="2"/>
  <c r="N145" i="2"/>
  <c r="Y145" i="2" s="1"/>
  <c r="K145" i="2"/>
  <c r="G145" i="2"/>
  <c r="F145" i="2"/>
  <c r="C145" i="2"/>
  <c r="V144" i="2"/>
  <c r="T144" i="2"/>
  <c r="Z144" i="2" s="1"/>
  <c r="R144" i="2"/>
  <c r="N144" i="2"/>
  <c r="X144" i="2" s="1"/>
  <c r="K144" i="2"/>
  <c r="G144" i="2"/>
  <c r="F144" i="2"/>
  <c r="C144" i="2"/>
  <c r="V143" i="2"/>
  <c r="T143" i="2"/>
  <c r="R143" i="2"/>
  <c r="N143" i="2"/>
  <c r="O143" i="2" s="1"/>
  <c r="K143" i="2"/>
  <c r="G143" i="2"/>
  <c r="F143" i="2"/>
  <c r="C143" i="2"/>
  <c r="V142" i="2"/>
  <c r="T142" i="2"/>
  <c r="W142" i="2" s="1"/>
  <c r="R142" i="2"/>
  <c r="N142" i="2"/>
  <c r="X142" i="2" s="1"/>
  <c r="K142" i="2"/>
  <c r="G142" i="2"/>
  <c r="F142" i="2"/>
  <c r="C142" i="2"/>
  <c r="V141" i="2"/>
  <c r="T141" i="2"/>
  <c r="R141" i="2"/>
  <c r="N141" i="2"/>
  <c r="Y141" i="2" s="1"/>
  <c r="K141" i="2"/>
  <c r="G141" i="2"/>
  <c r="F141" i="2"/>
  <c r="C141" i="2"/>
  <c r="V140" i="2"/>
  <c r="T140" i="2"/>
  <c r="R140" i="2"/>
  <c r="N140" i="2"/>
  <c r="Y140" i="2" s="1"/>
  <c r="K140" i="2"/>
  <c r="G140" i="2"/>
  <c r="F140" i="2"/>
  <c r="C140" i="2"/>
  <c r="V139" i="2"/>
  <c r="T139" i="2"/>
  <c r="Z139" i="2" s="1"/>
  <c r="R139" i="2"/>
  <c r="N139" i="2"/>
  <c r="Y139" i="2" s="1"/>
  <c r="K139" i="2"/>
  <c r="G139" i="2"/>
  <c r="F139" i="2"/>
  <c r="C139" i="2"/>
  <c r="V138" i="2"/>
  <c r="T138" i="2"/>
  <c r="R138" i="2"/>
  <c r="N138" i="2"/>
  <c r="O138" i="2" s="1"/>
  <c r="K138" i="2"/>
  <c r="G138" i="2"/>
  <c r="F138" i="2"/>
  <c r="C138" i="2"/>
  <c r="V137" i="2"/>
  <c r="T137" i="2"/>
  <c r="Z137" i="2" s="1"/>
  <c r="R137" i="2"/>
  <c r="N137" i="2"/>
  <c r="X137" i="2" s="1"/>
  <c r="K137" i="2"/>
  <c r="G137" i="2"/>
  <c r="F137" i="2"/>
  <c r="C137" i="2"/>
  <c r="V136" i="2"/>
  <c r="T136" i="2"/>
  <c r="W136" i="2" s="1"/>
  <c r="R136" i="2"/>
  <c r="N136" i="2"/>
  <c r="Y136" i="2" s="1"/>
  <c r="K136" i="2"/>
  <c r="G136" i="2"/>
  <c r="F136" i="2"/>
  <c r="C136" i="2"/>
  <c r="V135" i="2"/>
  <c r="T135" i="2"/>
  <c r="Z135" i="2" s="1"/>
  <c r="R135" i="2"/>
  <c r="N135" i="2"/>
  <c r="Y135" i="2" s="1"/>
  <c r="K135" i="2"/>
  <c r="G135" i="2"/>
  <c r="F135" i="2"/>
  <c r="C135" i="2"/>
  <c r="V134" i="2"/>
  <c r="T134" i="2"/>
  <c r="R134" i="2"/>
  <c r="N134" i="2"/>
  <c r="O134" i="2" s="1"/>
  <c r="K134" i="2"/>
  <c r="G134" i="2"/>
  <c r="F134" i="2"/>
  <c r="C134" i="2"/>
  <c r="V133" i="2"/>
  <c r="T133" i="2"/>
  <c r="W133" i="2" s="1"/>
  <c r="R133" i="2"/>
  <c r="N133" i="2"/>
  <c r="X133" i="2" s="1"/>
  <c r="K133" i="2"/>
  <c r="G133" i="2"/>
  <c r="F133" i="2"/>
  <c r="C133" i="2"/>
  <c r="V132" i="2"/>
  <c r="T132" i="2"/>
  <c r="Z132" i="2" s="1"/>
  <c r="R132" i="2"/>
  <c r="N132" i="2"/>
  <c r="Y132" i="2" s="1"/>
  <c r="K132" i="2"/>
  <c r="G132" i="2"/>
  <c r="F132" i="2"/>
  <c r="C132" i="2"/>
  <c r="V131" i="2"/>
  <c r="T131" i="2"/>
  <c r="Z131" i="2" s="1"/>
  <c r="R131" i="2"/>
  <c r="N131" i="2"/>
  <c r="Y131" i="2" s="1"/>
  <c r="K131" i="2"/>
  <c r="G131" i="2"/>
  <c r="F131" i="2"/>
  <c r="C131" i="2"/>
  <c r="V130" i="2"/>
  <c r="T130" i="2"/>
  <c r="Z130" i="2" s="1"/>
  <c r="R130" i="2"/>
  <c r="N130" i="2"/>
  <c r="K130" i="2"/>
  <c r="G130" i="2"/>
  <c r="F130" i="2"/>
  <c r="C130" i="2"/>
  <c r="V129" i="2"/>
  <c r="T129" i="2"/>
  <c r="Z129" i="2" s="1"/>
  <c r="R129" i="2"/>
  <c r="N129" i="2"/>
  <c r="X129" i="2" s="1"/>
  <c r="K129" i="2"/>
  <c r="G129" i="2"/>
  <c r="F129" i="2"/>
  <c r="C129" i="2"/>
  <c r="V128" i="2"/>
  <c r="T128" i="2"/>
  <c r="R128" i="2"/>
  <c r="N128" i="2"/>
  <c r="Y128" i="2" s="1"/>
  <c r="K128" i="2"/>
  <c r="G128" i="2"/>
  <c r="F128" i="2"/>
  <c r="C128" i="2"/>
  <c r="V127" i="2"/>
  <c r="T127" i="2"/>
  <c r="Z127" i="2" s="1"/>
  <c r="R127" i="2"/>
  <c r="N127" i="2"/>
  <c r="Y127" i="2" s="1"/>
  <c r="K127" i="2"/>
  <c r="G127" i="2"/>
  <c r="F127" i="2"/>
  <c r="C127" i="2"/>
  <c r="V126" i="2"/>
  <c r="T126" i="2"/>
  <c r="Z126" i="2" s="1"/>
  <c r="R126" i="2"/>
  <c r="N126" i="2"/>
  <c r="O126" i="2" s="1"/>
  <c r="K126" i="2"/>
  <c r="G126" i="2"/>
  <c r="F126" i="2"/>
  <c r="C126" i="2"/>
  <c r="V125" i="2"/>
  <c r="T125" i="2"/>
  <c r="W125" i="2" s="1"/>
  <c r="R125" i="2"/>
  <c r="N125" i="2"/>
  <c r="X125" i="2" s="1"/>
  <c r="K125" i="2"/>
  <c r="G125" i="2"/>
  <c r="F125" i="2"/>
  <c r="C125" i="2"/>
  <c r="V124" i="2"/>
  <c r="T124" i="2"/>
  <c r="R124" i="2"/>
  <c r="N124" i="2"/>
  <c r="O124" i="2" s="1"/>
  <c r="K124" i="2"/>
  <c r="G124" i="2"/>
  <c r="F124" i="2"/>
  <c r="C124" i="2"/>
  <c r="V123" i="2"/>
  <c r="T123" i="2"/>
  <c r="W123" i="2" s="1"/>
  <c r="R123" i="2"/>
  <c r="N123" i="2"/>
  <c r="Y123" i="2" s="1"/>
  <c r="K123" i="2"/>
  <c r="G123" i="2"/>
  <c r="F123" i="2"/>
  <c r="C123" i="2"/>
  <c r="V122" i="2"/>
  <c r="T122" i="2"/>
  <c r="W122" i="2" s="1"/>
  <c r="R122" i="2"/>
  <c r="N122" i="2"/>
  <c r="X122" i="2" s="1"/>
  <c r="K122" i="2"/>
  <c r="G122" i="2"/>
  <c r="F122" i="2"/>
  <c r="C122" i="2"/>
  <c r="V121" i="2"/>
  <c r="T121" i="2"/>
  <c r="W121" i="2" s="1"/>
  <c r="R121" i="2"/>
  <c r="N121" i="2"/>
  <c r="X121" i="2" s="1"/>
  <c r="K121" i="2"/>
  <c r="G121" i="2"/>
  <c r="F121" i="2"/>
  <c r="C121" i="2"/>
  <c r="V120" i="2"/>
  <c r="T120" i="2"/>
  <c r="W120" i="2" s="1"/>
  <c r="R120" i="2"/>
  <c r="N120" i="2"/>
  <c r="X120" i="2" s="1"/>
  <c r="K120" i="2"/>
  <c r="G120" i="2"/>
  <c r="F120" i="2"/>
  <c r="C120" i="2"/>
  <c r="V119" i="2"/>
  <c r="T119" i="2"/>
  <c r="Z119" i="2" s="1"/>
  <c r="R119" i="2"/>
  <c r="N119" i="2"/>
  <c r="Y119" i="2" s="1"/>
  <c r="K119" i="2"/>
  <c r="G119" i="2"/>
  <c r="F119" i="2"/>
  <c r="C119" i="2"/>
  <c r="V118" i="2"/>
  <c r="T118" i="2"/>
  <c r="Z118" i="2" s="1"/>
  <c r="R118" i="2"/>
  <c r="N118" i="2"/>
  <c r="O118" i="2" s="1"/>
  <c r="K118" i="2"/>
  <c r="G118" i="2"/>
  <c r="F118" i="2"/>
  <c r="C118" i="2"/>
  <c r="V117" i="2"/>
  <c r="T117" i="2"/>
  <c r="W117" i="2" s="1"/>
  <c r="R117" i="2"/>
  <c r="N117" i="2"/>
  <c r="Y117" i="2" s="1"/>
  <c r="K117" i="2"/>
  <c r="G117" i="2"/>
  <c r="F117" i="2"/>
  <c r="C117" i="2"/>
  <c r="B117" i="2" s="1"/>
  <c r="V116" i="2"/>
  <c r="T116" i="2"/>
  <c r="W116" i="2" s="1"/>
  <c r="R116" i="2"/>
  <c r="N116" i="2"/>
  <c r="X116" i="2" s="1"/>
  <c r="K116" i="2"/>
  <c r="G116" i="2"/>
  <c r="F116" i="2"/>
  <c r="C116" i="2"/>
  <c r="B116" i="2" s="1"/>
  <c r="V115" i="2"/>
  <c r="T115" i="2"/>
  <c r="W115" i="2" s="1"/>
  <c r="R115" i="2"/>
  <c r="N115" i="2"/>
  <c r="K115" i="2"/>
  <c r="G115" i="2"/>
  <c r="F115" i="2"/>
  <c r="C115" i="2"/>
  <c r="B115" i="2" s="1"/>
  <c r="V114" i="2"/>
  <c r="T114" i="2"/>
  <c r="R114" i="2"/>
  <c r="N114" i="2"/>
  <c r="Y114" i="2" s="1"/>
  <c r="K114" i="2"/>
  <c r="G114" i="2"/>
  <c r="F114" i="2"/>
  <c r="C114" i="2"/>
  <c r="B114" i="2" s="1"/>
  <c r="V113" i="2"/>
  <c r="T113" i="2"/>
  <c r="Z113" i="2" s="1"/>
  <c r="R113" i="2"/>
  <c r="N113" i="2"/>
  <c r="Y113" i="2" s="1"/>
  <c r="K113" i="2"/>
  <c r="G113" i="2"/>
  <c r="F113" i="2"/>
  <c r="C113" i="2"/>
  <c r="B113" i="2" s="1"/>
  <c r="V112" i="2"/>
  <c r="T112" i="2"/>
  <c r="R112" i="2"/>
  <c r="N112" i="2"/>
  <c r="O112" i="2" s="1"/>
  <c r="K112" i="2"/>
  <c r="G112" i="2"/>
  <c r="F112" i="2"/>
  <c r="C112" i="2"/>
  <c r="B112" i="2" s="1"/>
  <c r="V111" i="2"/>
  <c r="T111" i="2"/>
  <c r="Z111" i="2" s="1"/>
  <c r="R111" i="2"/>
  <c r="N111" i="2"/>
  <c r="Y111" i="2" s="1"/>
  <c r="K111" i="2"/>
  <c r="G111" i="2"/>
  <c r="F111" i="2"/>
  <c r="C111" i="2"/>
  <c r="B111" i="2" s="1"/>
  <c r="V110" i="2"/>
  <c r="T110" i="2"/>
  <c r="R110" i="2"/>
  <c r="N110" i="2"/>
  <c r="Y110" i="2" s="1"/>
  <c r="K110" i="2"/>
  <c r="G110" i="2"/>
  <c r="F110" i="2"/>
  <c r="C110" i="2"/>
  <c r="B110" i="2" s="1"/>
  <c r="V109" i="2"/>
  <c r="T109" i="2"/>
  <c r="W109" i="2" s="1"/>
  <c r="R109" i="2"/>
  <c r="N109" i="2"/>
  <c r="K109" i="2"/>
  <c r="G109" i="2"/>
  <c r="F109" i="2"/>
  <c r="C109" i="2"/>
  <c r="B109" i="2" s="1"/>
  <c r="V108" i="2"/>
  <c r="T108" i="2"/>
  <c r="R108" i="2"/>
  <c r="N108" i="2"/>
  <c r="Y108" i="2" s="1"/>
  <c r="K108" i="2"/>
  <c r="G108" i="2"/>
  <c r="F108" i="2"/>
  <c r="C108" i="2"/>
  <c r="B108" i="2" s="1"/>
  <c r="V107" i="2"/>
  <c r="T107" i="2"/>
  <c r="Z107" i="2" s="1"/>
  <c r="R107" i="2"/>
  <c r="N107" i="2"/>
  <c r="O107" i="2" s="1"/>
  <c r="K107" i="2"/>
  <c r="G107" i="2"/>
  <c r="F107" i="2"/>
  <c r="C107" i="2"/>
  <c r="B107" i="2" s="1"/>
  <c r="V106" i="2"/>
  <c r="T106" i="2"/>
  <c r="R106" i="2"/>
  <c r="N106" i="2"/>
  <c r="O106" i="2" s="1"/>
  <c r="K106" i="2"/>
  <c r="G106" i="2"/>
  <c r="F106" i="2"/>
  <c r="C106" i="2"/>
  <c r="B106" i="2" s="1"/>
  <c r="V105" i="2"/>
  <c r="T105" i="2"/>
  <c r="Z105" i="2" s="1"/>
  <c r="R105" i="2"/>
  <c r="N105" i="2"/>
  <c r="Y105" i="2" s="1"/>
  <c r="K105" i="2"/>
  <c r="G105" i="2"/>
  <c r="F105" i="2"/>
  <c r="C105" i="2"/>
  <c r="B105" i="2" s="1"/>
  <c r="V104" i="2"/>
  <c r="T104" i="2"/>
  <c r="W104" i="2" s="1"/>
  <c r="R104" i="2"/>
  <c r="N104" i="2"/>
  <c r="X104" i="2" s="1"/>
  <c r="K104" i="2"/>
  <c r="G104" i="2"/>
  <c r="F104" i="2"/>
  <c r="C104" i="2"/>
  <c r="B104" i="2" s="1"/>
  <c r="V103" i="2"/>
  <c r="T103" i="2"/>
  <c r="W103" i="2" s="1"/>
  <c r="R103" i="2"/>
  <c r="N103" i="2"/>
  <c r="X103" i="2" s="1"/>
  <c r="K103" i="2"/>
  <c r="G103" i="2"/>
  <c r="F103" i="2"/>
  <c r="C103" i="2"/>
  <c r="B103" i="2" s="1"/>
  <c r="V102" i="2"/>
  <c r="T102" i="2"/>
  <c r="Z102" i="2" s="1"/>
  <c r="R102" i="2"/>
  <c r="N102" i="2"/>
  <c r="Y102" i="2" s="1"/>
  <c r="K102" i="2"/>
  <c r="G102" i="2"/>
  <c r="F102" i="2"/>
  <c r="C102" i="2"/>
  <c r="B102" i="2" s="1"/>
  <c r="V101" i="2"/>
  <c r="T101" i="2"/>
  <c r="Z101" i="2" s="1"/>
  <c r="R101" i="2"/>
  <c r="N101" i="2"/>
  <c r="X101" i="2" s="1"/>
  <c r="K101" i="2"/>
  <c r="G101" i="2"/>
  <c r="F101" i="2"/>
  <c r="C101" i="2"/>
  <c r="B101" i="2" s="1"/>
  <c r="V100" i="2"/>
  <c r="T100" i="2"/>
  <c r="W100" i="2" s="1"/>
  <c r="R100" i="2"/>
  <c r="N100" i="2"/>
  <c r="Y100" i="2" s="1"/>
  <c r="K100" i="2"/>
  <c r="G100" i="2"/>
  <c r="F100" i="2"/>
  <c r="C100" i="2"/>
  <c r="B100" i="2" s="1"/>
  <c r="V99" i="2"/>
  <c r="T99" i="2"/>
  <c r="R99" i="2"/>
  <c r="N99" i="2"/>
  <c r="Y99" i="2" s="1"/>
  <c r="K99" i="2"/>
  <c r="G99" i="2"/>
  <c r="F99" i="2"/>
  <c r="C99" i="2"/>
  <c r="B99" i="2" s="1"/>
  <c r="V98" i="2"/>
  <c r="T98" i="2"/>
  <c r="Z98" i="2" s="1"/>
  <c r="R98" i="2"/>
  <c r="N98" i="2"/>
  <c r="X98" i="2" s="1"/>
  <c r="K98" i="2"/>
  <c r="G98" i="2"/>
  <c r="F98" i="2"/>
  <c r="C98" i="2"/>
  <c r="B98" i="2" s="1"/>
  <c r="V97" i="2"/>
  <c r="T97" i="2"/>
  <c r="R97" i="2"/>
  <c r="N97" i="2"/>
  <c r="O97" i="2" s="1"/>
  <c r="K97" i="2"/>
  <c r="G97" i="2"/>
  <c r="F97" i="2"/>
  <c r="C97" i="2"/>
  <c r="B97" i="2" s="1"/>
  <c r="V96" i="2"/>
  <c r="T96" i="2"/>
  <c r="R96" i="2"/>
  <c r="N96" i="2"/>
  <c r="Y96" i="2" s="1"/>
  <c r="K96" i="2"/>
  <c r="G96" i="2"/>
  <c r="F96" i="2"/>
  <c r="C96" i="2"/>
  <c r="B96" i="2" s="1"/>
  <c r="V95" i="2"/>
  <c r="T95" i="2"/>
  <c r="R95" i="2"/>
  <c r="N95" i="2"/>
  <c r="O95" i="2" s="1"/>
  <c r="K95" i="2"/>
  <c r="G95" i="2"/>
  <c r="F95" i="2"/>
  <c r="C95" i="2"/>
  <c r="B95" i="2" s="1"/>
  <c r="V94" i="2"/>
  <c r="T94" i="2"/>
  <c r="Z94" i="2" s="1"/>
  <c r="R94" i="2"/>
  <c r="N94" i="2"/>
  <c r="Y94" i="2" s="1"/>
  <c r="K94" i="2"/>
  <c r="G94" i="2"/>
  <c r="F94" i="2"/>
  <c r="C94" i="2"/>
  <c r="B94" i="2" s="1"/>
  <c r="V93" i="2"/>
  <c r="T93" i="2"/>
  <c r="R93" i="2"/>
  <c r="N93" i="2"/>
  <c r="X93" i="2" s="1"/>
  <c r="K93" i="2"/>
  <c r="G93" i="2"/>
  <c r="F93" i="2"/>
  <c r="C93" i="2"/>
  <c r="B93" i="2" s="1"/>
  <c r="V92" i="2"/>
  <c r="T92" i="2"/>
  <c r="W92" i="2" s="1"/>
  <c r="R92" i="2"/>
  <c r="N92" i="2"/>
  <c r="K92" i="2"/>
  <c r="G92" i="2"/>
  <c r="F92" i="2"/>
  <c r="C92" i="2"/>
  <c r="B92" i="2" s="1"/>
  <c r="V91" i="2"/>
  <c r="T91" i="2"/>
  <c r="R91" i="2"/>
  <c r="N91" i="2"/>
  <c r="O91" i="2" s="1"/>
  <c r="K91" i="2"/>
  <c r="G91" i="2"/>
  <c r="F91" i="2"/>
  <c r="C91" i="2"/>
  <c r="B91" i="2" s="1"/>
  <c r="V90" i="2"/>
  <c r="T90" i="2"/>
  <c r="W90" i="2" s="1"/>
  <c r="R90" i="2"/>
  <c r="N90" i="2"/>
  <c r="Y90" i="2" s="1"/>
  <c r="K90" i="2"/>
  <c r="G90" i="2"/>
  <c r="F90" i="2"/>
  <c r="C90" i="2"/>
  <c r="B90" i="2" s="1"/>
  <c r="V89" i="2"/>
  <c r="T89" i="2"/>
  <c r="Z89" i="2" s="1"/>
  <c r="R89" i="2"/>
  <c r="N89" i="2"/>
  <c r="K89" i="2"/>
  <c r="G89" i="2"/>
  <c r="F89" i="2"/>
  <c r="C89" i="2"/>
  <c r="B89" i="2" s="1"/>
  <c r="V88" i="2"/>
  <c r="T88" i="2"/>
  <c r="R88" i="2"/>
  <c r="N88" i="2"/>
  <c r="Y88" i="2" s="1"/>
  <c r="K88" i="2"/>
  <c r="F88" i="2"/>
  <c r="C88" i="2"/>
  <c r="B88" i="2" s="1"/>
  <c r="V87" i="2"/>
  <c r="T87" i="2"/>
  <c r="W87" i="2" s="1"/>
  <c r="R87" i="2"/>
  <c r="N87" i="2"/>
  <c r="Y87" i="2" s="1"/>
  <c r="K87" i="2"/>
  <c r="G87" i="2"/>
  <c r="F87" i="2"/>
  <c r="C87" i="2"/>
  <c r="B87" i="2" s="1"/>
  <c r="V86" i="2"/>
  <c r="T86" i="2"/>
  <c r="Z86" i="2" s="1"/>
  <c r="R86" i="2"/>
  <c r="N86" i="2"/>
  <c r="O86" i="2" s="1"/>
  <c r="K86" i="2"/>
  <c r="G86" i="2"/>
  <c r="F86" i="2"/>
  <c r="C86" i="2"/>
  <c r="B86" i="2" s="1"/>
  <c r="V85" i="2"/>
  <c r="T85" i="2"/>
  <c r="W85" i="2" s="1"/>
  <c r="R85" i="2"/>
  <c r="N85" i="2"/>
  <c r="O85" i="2" s="1"/>
  <c r="K85" i="2"/>
  <c r="G85" i="2"/>
  <c r="F85" i="2"/>
  <c r="C85" i="2"/>
  <c r="B85" i="2" s="1"/>
  <c r="V84" i="2"/>
  <c r="T84" i="2"/>
  <c r="R84" i="2"/>
  <c r="N84" i="2"/>
  <c r="Y84" i="2" s="1"/>
  <c r="K84" i="2"/>
  <c r="G84" i="2"/>
  <c r="F84" i="2"/>
  <c r="C84" i="2"/>
  <c r="B84" i="2" s="1"/>
  <c r="V83" i="2"/>
  <c r="T83" i="2"/>
  <c r="Z83" i="2" s="1"/>
  <c r="R83" i="2"/>
  <c r="N83" i="2"/>
  <c r="K83" i="2"/>
  <c r="G83" i="2"/>
  <c r="F83" i="2"/>
  <c r="C83" i="2"/>
  <c r="B83" i="2" s="1"/>
  <c r="V82" i="2"/>
  <c r="T82" i="2"/>
  <c r="R82" i="2"/>
  <c r="N82" i="2"/>
  <c r="O82" i="2" s="1"/>
  <c r="K82" i="2"/>
  <c r="G82" i="2"/>
  <c r="F82" i="2"/>
  <c r="C82" i="2"/>
  <c r="B82" i="2" s="1"/>
  <c r="V81" i="2"/>
  <c r="T81" i="2"/>
  <c r="Z81" i="2" s="1"/>
  <c r="R81" i="2"/>
  <c r="N81" i="2"/>
  <c r="Y81" i="2" s="1"/>
  <c r="K81" i="2"/>
  <c r="G81" i="2"/>
  <c r="F81" i="2"/>
  <c r="C81" i="2"/>
  <c r="B81" i="2" s="1"/>
  <c r="V80" i="2"/>
  <c r="T80" i="2"/>
  <c r="Z80" i="2" s="1"/>
  <c r="R80" i="2"/>
  <c r="N80" i="2"/>
  <c r="O80" i="2" s="1"/>
  <c r="K80" i="2"/>
  <c r="G80" i="2"/>
  <c r="F80" i="2"/>
  <c r="C80" i="2"/>
  <c r="B80" i="2" s="1"/>
  <c r="V79" i="2"/>
  <c r="T79" i="2"/>
  <c r="W79" i="2" s="1"/>
  <c r="R79" i="2"/>
  <c r="N79" i="2"/>
  <c r="Y79" i="2" s="1"/>
  <c r="K79" i="2"/>
  <c r="G79" i="2"/>
  <c r="F79" i="2"/>
  <c r="C79" i="2"/>
  <c r="B79" i="2"/>
  <c r="V78" i="2"/>
  <c r="T78" i="2"/>
  <c r="W78" i="2" s="1"/>
  <c r="R78" i="2"/>
  <c r="N78" i="2"/>
  <c r="X78" i="2" s="1"/>
  <c r="K78" i="2"/>
  <c r="G78" i="2"/>
  <c r="F78" i="2"/>
  <c r="C78" i="2"/>
  <c r="B78" i="2" s="1"/>
  <c r="V77" i="2"/>
  <c r="T77" i="2"/>
  <c r="W77" i="2" s="1"/>
  <c r="R77" i="2"/>
  <c r="N77" i="2"/>
  <c r="X77" i="2" s="1"/>
  <c r="K77" i="2"/>
  <c r="G77" i="2"/>
  <c r="F77" i="2"/>
  <c r="C77" i="2"/>
  <c r="B77" i="2" s="1"/>
  <c r="V76" i="2"/>
  <c r="T76" i="2"/>
  <c r="Z76" i="2" s="1"/>
  <c r="R76" i="2"/>
  <c r="N76" i="2"/>
  <c r="O76" i="2" s="1"/>
  <c r="K76" i="2"/>
  <c r="G76" i="2"/>
  <c r="F76" i="2"/>
  <c r="C76" i="2"/>
  <c r="B76" i="2" s="1"/>
  <c r="V75" i="2"/>
  <c r="T75" i="2"/>
  <c r="R75" i="2"/>
  <c r="N75" i="2"/>
  <c r="Y75" i="2" s="1"/>
  <c r="K75" i="2"/>
  <c r="G75" i="2"/>
  <c r="F75" i="2"/>
  <c r="C75" i="2"/>
  <c r="B75" i="2" s="1"/>
  <c r="V74" i="2"/>
  <c r="T74" i="2"/>
  <c r="W74" i="2" s="1"/>
  <c r="R74" i="2"/>
  <c r="N74" i="2"/>
  <c r="X74" i="2" s="1"/>
  <c r="K74" i="2"/>
  <c r="G74" i="2"/>
  <c r="F74" i="2"/>
  <c r="C74" i="2"/>
  <c r="B74" i="2" s="1"/>
  <c r="V73" i="2"/>
  <c r="T73" i="2"/>
  <c r="R73" i="2"/>
  <c r="N73" i="2"/>
  <c r="Y73" i="2" s="1"/>
  <c r="K73" i="2"/>
  <c r="G73" i="2"/>
  <c r="F73" i="2"/>
  <c r="C73" i="2"/>
  <c r="B73" i="2" s="1"/>
  <c r="V72" i="2"/>
  <c r="T72" i="2"/>
  <c r="Z72" i="2" s="1"/>
  <c r="R72" i="2"/>
  <c r="N72" i="2"/>
  <c r="O72" i="2" s="1"/>
  <c r="K72" i="2"/>
  <c r="G72" i="2"/>
  <c r="F72" i="2"/>
  <c r="C72" i="2"/>
  <c r="B72" i="2" s="1"/>
  <c r="V71" i="2"/>
  <c r="T71" i="2"/>
  <c r="W71" i="2" s="1"/>
  <c r="R71" i="2"/>
  <c r="N71" i="2"/>
  <c r="Y71" i="2" s="1"/>
  <c r="K71" i="2"/>
  <c r="G71" i="2"/>
  <c r="F71" i="2"/>
  <c r="C71" i="2"/>
  <c r="B71" i="2" s="1"/>
  <c r="V70" i="2"/>
  <c r="T70" i="2"/>
  <c r="W70" i="2" s="1"/>
  <c r="R70" i="2"/>
  <c r="N70" i="2"/>
  <c r="Y70" i="2" s="1"/>
  <c r="K70" i="2"/>
  <c r="G70" i="2"/>
  <c r="F70" i="2"/>
  <c r="C70" i="2"/>
  <c r="B70" i="2" s="1"/>
  <c r="V69" i="2"/>
  <c r="T69" i="2"/>
  <c r="W69" i="2" s="1"/>
  <c r="R69" i="2"/>
  <c r="N69" i="2"/>
  <c r="X69" i="2" s="1"/>
  <c r="K69" i="2"/>
  <c r="G69" i="2"/>
  <c r="F69" i="2"/>
  <c r="C69" i="2"/>
  <c r="B69" i="2" s="1"/>
  <c r="V68" i="2"/>
  <c r="T68" i="2"/>
  <c r="R68" i="2"/>
  <c r="N68" i="2"/>
  <c r="O68" i="2" s="1"/>
  <c r="K68" i="2"/>
  <c r="G68" i="2"/>
  <c r="F68" i="2"/>
  <c r="C68" i="2"/>
  <c r="B68" i="2" s="1"/>
  <c r="V67" i="2"/>
  <c r="T67" i="2"/>
  <c r="R67" i="2"/>
  <c r="N67" i="2"/>
  <c r="Y67" i="2" s="1"/>
  <c r="K67" i="2"/>
  <c r="G67" i="2"/>
  <c r="F67" i="2"/>
  <c r="C67" i="2"/>
  <c r="B67" i="2" s="1"/>
  <c r="V66" i="2"/>
  <c r="T66" i="2"/>
  <c r="W66" i="2" s="1"/>
  <c r="R66" i="2"/>
  <c r="N66" i="2"/>
  <c r="Y66" i="2" s="1"/>
  <c r="K66" i="2"/>
  <c r="G66" i="2"/>
  <c r="F66" i="2"/>
  <c r="C66" i="2"/>
  <c r="B66" i="2" s="1"/>
  <c r="V65" i="2"/>
  <c r="T65" i="2"/>
  <c r="R65" i="2"/>
  <c r="N65" i="2"/>
  <c r="X65" i="2" s="1"/>
  <c r="K65" i="2"/>
  <c r="G65" i="2"/>
  <c r="F65" i="2"/>
  <c r="C65" i="2"/>
  <c r="B65" i="2" s="1"/>
  <c r="V64" i="2"/>
  <c r="T64" i="2"/>
  <c r="Z64" i="2" s="1"/>
  <c r="R64" i="2"/>
  <c r="N64" i="2"/>
  <c r="O64" i="2" s="1"/>
  <c r="K64" i="2"/>
  <c r="G64" i="2"/>
  <c r="F64" i="2"/>
  <c r="C64" i="2"/>
  <c r="B64" i="2" s="1"/>
  <c r="V63" i="2"/>
  <c r="T63" i="2"/>
  <c r="W63" i="2" s="1"/>
  <c r="R63" i="2"/>
  <c r="N63" i="2"/>
  <c r="Y63" i="2" s="1"/>
  <c r="K63" i="2"/>
  <c r="G63" i="2"/>
  <c r="F63" i="2"/>
  <c r="C63" i="2"/>
  <c r="B63" i="2" s="1"/>
  <c r="V62" i="2"/>
  <c r="T62" i="2"/>
  <c r="Z62" i="2" s="1"/>
  <c r="R62" i="2"/>
  <c r="N62" i="2"/>
  <c r="Y62" i="2" s="1"/>
  <c r="K62" i="2"/>
  <c r="G62" i="2"/>
  <c r="F62" i="2"/>
  <c r="C62" i="2"/>
  <c r="B62" i="2" s="1"/>
  <c r="V61" i="2"/>
  <c r="T61" i="2"/>
  <c r="W61" i="2" s="1"/>
  <c r="R61" i="2"/>
  <c r="N61" i="2"/>
  <c r="X61" i="2" s="1"/>
  <c r="K61" i="2"/>
  <c r="G61" i="2"/>
  <c r="F61" i="2"/>
  <c r="C61" i="2"/>
  <c r="B61" i="2" s="1"/>
  <c r="V60" i="2"/>
  <c r="T60" i="2"/>
  <c r="R60" i="2"/>
  <c r="N60" i="2"/>
  <c r="O60" i="2" s="1"/>
  <c r="K60" i="2"/>
  <c r="G60" i="2"/>
  <c r="F60" i="2"/>
  <c r="C60" i="2"/>
  <c r="B60" i="2" s="1"/>
  <c r="V59" i="2"/>
  <c r="T59" i="2"/>
  <c r="R59" i="2"/>
  <c r="N59" i="2"/>
  <c r="Y59" i="2" s="1"/>
  <c r="K59" i="2"/>
  <c r="G59" i="2"/>
  <c r="F59" i="2"/>
  <c r="C59" i="2"/>
  <c r="B59" i="2" s="1"/>
  <c r="V58" i="2"/>
  <c r="T58" i="2"/>
  <c r="Z58" i="2" s="1"/>
  <c r="R58" i="2"/>
  <c r="N58" i="2"/>
  <c r="X58" i="2" s="1"/>
  <c r="K58" i="2"/>
  <c r="G58" i="2"/>
  <c r="F58" i="2"/>
  <c r="C58" i="2"/>
  <c r="B58" i="2" s="1"/>
  <c r="V57" i="2"/>
  <c r="T57" i="2"/>
  <c r="Z57" i="2" s="1"/>
  <c r="R57" i="2"/>
  <c r="N57" i="2"/>
  <c r="X57" i="2" s="1"/>
  <c r="K57" i="2"/>
  <c r="G57" i="2"/>
  <c r="F57" i="2"/>
  <c r="C57" i="2"/>
  <c r="B57" i="2" s="1"/>
  <c r="V56" i="2"/>
  <c r="T56" i="2"/>
  <c r="Z56" i="2" s="1"/>
  <c r="R56" i="2"/>
  <c r="N56" i="2"/>
  <c r="O56" i="2" s="1"/>
  <c r="K56" i="2"/>
  <c r="G56" i="2"/>
  <c r="F56" i="2"/>
  <c r="C56" i="2"/>
  <c r="B56" i="2" s="1"/>
  <c r="V55" i="2"/>
  <c r="T55" i="2"/>
  <c r="W55" i="2" s="1"/>
  <c r="R55" i="2"/>
  <c r="N55" i="2"/>
  <c r="O55" i="2" s="1"/>
  <c r="K55" i="2"/>
  <c r="G55" i="2"/>
  <c r="F55" i="2"/>
  <c r="C55" i="2"/>
  <c r="B55" i="2" s="1"/>
  <c r="V54" i="2"/>
  <c r="T54" i="2"/>
  <c r="W54" i="2" s="1"/>
  <c r="R54" i="2"/>
  <c r="N54" i="2"/>
  <c r="Y54" i="2" s="1"/>
  <c r="K54" i="2"/>
  <c r="G54" i="2"/>
  <c r="F54" i="2"/>
  <c r="C54" i="2"/>
  <c r="B54" i="2" s="1"/>
  <c r="V53" i="2"/>
  <c r="T53" i="2"/>
  <c r="W53" i="2" s="1"/>
  <c r="R53" i="2"/>
  <c r="N53" i="2"/>
  <c r="X53" i="2" s="1"/>
  <c r="K53" i="2"/>
  <c r="G53" i="2"/>
  <c r="F53" i="2"/>
  <c r="C53" i="2"/>
  <c r="B53" i="2" s="1"/>
  <c r="V52" i="2"/>
  <c r="T52" i="2"/>
  <c r="R52" i="2"/>
  <c r="N52" i="2"/>
  <c r="O52" i="2" s="1"/>
  <c r="K52" i="2"/>
  <c r="G52" i="2"/>
  <c r="F52" i="2"/>
  <c r="C52" i="2"/>
  <c r="B52" i="2" s="1"/>
  <c r="V51" i="2"/>
  <c r="T51" i="2"/>
  <c r="Z51" i="2" s="1"/>
  <c r="R51" i="2"/>
  <c r="N51" i="2"/>
  <c r="Y51" i="2" s="1"/>
  <c r="K51" i="2"/>
  <c r="G51" i="2"/>
  <c r="F51" i="2"/>
  <c r="C51" i="2"/>
  <c r="B51" i="2" s="1"/>
  <c r="V50" i="2"/>
  <c r="T50" i="2"/>
  <c r="Z50" i="2" s="1"/>
  <c r="R50" i="2"/>
  <c r="N50" i="2"/>
  <c r="X50" i="2" s="1"/>
  <c r="K50" i="2"/>
  <c r="G50" i="2"/>
  <c r="F50" i="2"/>
  <c r="C50" i="2"/>
  <c r="B50" i="2" s="1"/>
  <c r="V49" i="2"/>
  <c r="T49" i="2"/>
  <c r="R49" i="2"/>
  <c r="N49" i="2"/>
  <c r="O49" i="2" s="1"/>
  <c r="K49" i="2"/>
  <c r="G49" i="2"/>
  <c r="F49" i="2"/>
  <c r="C49" i="2"/>
  <c r="B49" i="2" s="1"/>
  <c r="V48" i="2"/>
  <c r="T48" i="2"/>
  <c r="Z48" i="2" s="1"/>
  <c r="R48" i="2"/>
  <c r="N48" i="2"/>
  <c r="O48" i="2" s="1"/>
  <c r="K48" i="2"/>
  <c r="G48" i="2"/>
  <c r="F48" i="2"/>
  <c r="C48" i="2"/>
  <c r="B48" i="2" s="1"/>
  <c r="V47" i="2"/>
  <c r="T47" i="2"/>
  <c r="W47" i="2" s="1"/>
  <c r="R47" i="2"/>
  <c r="N47" i="2"/>
  <c r="O47" i="2" s="1"/>
  <c r="K47" i="2"/>
  <c r="G47" i="2"/>
  <c r="F47" i="2"/>
  <c r="C47" i="2"/>
  <c r="B47" i="2" s="1"/>
  <c r="V46" i="2"/>
  <c r="T46" i="2"/>
  <c r="W46" i="2" s="1"/>
  <c r="R46" i="2"/>
  <c r="N46" i="2"/>
  <c r="Y46" i="2" s="1"/>
  <c r="K46" i="2"/>
  <c r="G46" i="2"/>
  <c r="F46" i="2"/>
  <c r="C46" i="2"/>
  <c r="B46" i="2" s="1"/>
  <c r="V45" i="2"/>
  <c r="T45" i="2"/>
  <c r="W45" i="2" s="1"/>
  <c r="R45" i="2"/>
  <c r="N45" i="2"/>
  <c r="X45" i="2" s="1"/>
  <c r="K45" i="2"/>
  <c r="G45" i="2"/>
  <c r="F45" i="2"/>
  <c r="C45" i="2"/>
  <c r="B45" i="2" s="1"/>
  <c r="V44" i="2"/>
  <c r="T44" i="2"/>
  <c r="R44" i="2"/>
  <c r="N44" i="2"/>
  <c r="O44" i="2" s="1"/>
  <c r="K44" i="2"/>
  <c r="G44" i="2"/>
  <c r="F44" i="2"/>
  <c r="C44" i="2"/>
  <c r="B44" i="2" s="1"/>
  <c r="V43" i="2"/>
  <c r="T43" i="2"/>
  <c r="W43" i="2" s="1"/>
  <c r="R43" i="2"/>
  <c r="N43" i="2"/>
  <c r="Y43" i="2" s="1"/>
  <c r="K43" i="2"/>
  <c r="G43" i="2"/>
  <c r="F43" i="2"/>
  <c r="C43" i="2"/>
  <c r="B43" i="2" s="1"/>
  <c r="V42" i="2"/>
  <c r="T42" i="2"/>
  <c r="R42" i="2"/>
  <c r="N42" i="2"/>
  <c r="X42" i="2" s="1"/>
  <c r="K42" i="2"/>
  <c r="G42" i="2"/>
  <c r="F42" i="2"/>
  <c r="C42" i="2"/>
  <c r="B42" i="2" s="1"/>
  <c r="V41" i="2"/>
  <c r="T41" i="2"/>
  <c r="Z41" i="2" s="1"/>
  <c r="R41" i="2"/>
  <c r="N41" i="2"/>
  <c r="Y41" i="2" s="1"/>
  <c r="K41" i="2"/>
  <c r="G41" i="2"/>
  <c r="F41" i="2"/>
  <c r="C41" i="2"/>
  <c r="B41" i="2" s="1"/>
  <c r="V40" i="2"/>
  <c r="T40" i="2"/>
  <c r="Z40" i="2" s="1"/>
  <c r="R40" i="2"/>
  <c r="N40" i="2"/>
  <c r="O40" i="2" s="1"/>
  <c r="K40" i="2"/>
  <c r="G40" i="2"/>
  <c r="F40" i="2"/>
  <c r="C40" i="2"/>
  <c r="B40" i="2" s="1"/>
  <c r="V39" i="2"/>
  <c r="T39" i="2"/>
  <c r="Z39" i="2" s="1"/>
  <c r="R39" i="2"/>
  <c r="N39" i="2"/>
  <c r="O39" i="2" s="1"/>
  <c r="K39" i="2"/>
  <c r="G39" i="2"/>
  <c r="F39" i="2"/>
  <c r="C39" i="2"/>
  <c r="V38" i="2"/>
  <c r="T38" i="2"/>
  <c r="W38" i="2" s="1"/>
  <c r="R38" i="2"/>
  <c r="N38" i="2"/>
  <c r="X38" i="2" s="1"/>
  <c r="K38" i="2"/>
  <c r="G38" i="2"/>
  <c r="F38" i="2"/>
  <c r="C38" i="2"/>
  <c r="V37" i="2"/>
  <c r="T37" i="2"/>
  <c r="R37" i="2"/>
  <c r="N37" i="2"/>
  <c r="O37" i="2" s="1"/>
  <c r="K37" i="2"/>
  <c r="G37" i="2"/>
  <c r="F37" i="2"/>
  <c r="C37" i="2"/>
  <c r="V36" i="2"/>
  <c r="T36" i="2"/>
  <c r="W36" i="2" s="1"/>
  <c r="R36" i="2"/>
  <c r="N36" i="2"/>
  <c r="Y36" i="2" s="1"/>
  <c r="K36" i="2"/>
  <c r="G36" i="2"/>
  <c r="F36" i="2"/>
  <c r="C36" i="2"/>
  <c r="V35" i="2"/>
  <c r="T35" i="2"/>
  <c r="Z35" i="2" s="1"/>
  <c r="R35" i="2"/>
  <c r="N35" i="2"/>
  <c r="O35" i="2" s="1"/>
  <c r="K35" i="2"/>
  <c r="G35" i="2"/>
  <c r="F35" i="2"/>
  <c r="C35" i="2"/>
  <c r="V34" i="2"/>
  <c r="T34" i="2"/>
  <c r="W34" i="2" s="1"/>
  <c r="R34" i="2"/>
  <c r="N34" i="2"/>
  <c r="X34" i="2" s="1"/>
  <c r="K34" i="2"/>
  <c r="G34" i="2"/>
  <c r="F34" i="2"/>
  <c r="C34" i="2"/>
  <c r="V33" i="2"/>
  <c r="T33" i="2"/>
  <c r="R33" i="2"/>
  <c r="N33" i="2"/>
  <c r="O33" i="2" s="1"/>
  <c r="K33" i="2"/>
  <c r="G33" i="2"/>
  <c r="F33" i="2"/>
  <c r="C33" i="2"/>
  <c r="V32" i="2"/>
  <c r="T32" i="2"/>
  <c r="W32" i="2" s="1"/>
  <c r="R32" i="2"/>
  <c r="N32" i="2"/>
  <c r="O32" i="2" s="1"/>
  <c r="K32" i="2"/>
  <c r="G32" i="2"/>
  <c r="F32" i="2"/>
  <c r="C32" i="2"/>
  <c r="V31" i="2"/>
  <c r="T31" i="2"/>
  <c r="Z31" i="2" s="1"/>
  <c r="R31" i="2"/>
  <c r="N31" i="2"/>
  <c r="O31" i="2" s="1"/>
  <c r="K31" i="2"/>
  <c r="G31" i="2"/>
  <c r="F31" i="2"/>
  <c r="C31" i="2"/>
  <c r="V30" i="2"/>
  <c r="T30" i="2"/>
  <c r="W30" i="2" s="1"/>
  <c r="R30" i="2"/>
  <c r="N30" i="2"/>
  <c r="X30" i="2" s="1"/>
  <c r="K30" i="2"/>
  <c r="G30" i="2"/>
  <c r="F30" i="2"/>
  <c r="C30" i="2"/>
  <c r="V29" i="2"/>
  <c r="T29" i="2"/>
  <c r="Z29" i="2" s="1"/>
  <c r="R29" i="2"/>
  <c r="N29" i="2"/>
  <c r="X29" i="2" s="1"/>
  <c r="K29" i="2"/>
  <c r="G29" i="2"/>
  <c r="F29" i="2"/>
  <c r="C29" i="2"/>
  <c r="V28" i="2"/>
  <c r="T28" i="2"/>
  <c r="W28" i="2" s="1"/>
  <c r="R28" i="2"/>
  <c r="N28" i="2"/>
  <c r="K28" i="2"/>
  <c r="G28" i="2"/>
  <c r="F28" i="2"/>
  <c r="C28" i="2"/>
  <c r="V27" i="2"/>
  <c r="T27" i="2"/>
  <c r="Z27" i="2" s="1"/>
  <c r="R27" i="2"/>
  <c r="N27" i="2"/>
  <c r="O27" i="2" s="1"/>
  <c r="K27" i="2"/>
  <c r="G27" i="2"/>
  <c r="F27" i="2"/>
  <c r="C27" i="2"/>
  <c r="V26" i="2"/>
  <c r="T26" i="2"/>
  <c r="W26" i="2" s="1"/>
  <c r="R26" i="2"/>
  <c r="N26" i="2"/>
  <c r="X26" i="2" s="1"/>
  <c r="K26" i="2"/>
  <c r="G26" i="2"/>
  <c r="F26" i="2"/>
  <c r="C26" i="2"/>
  <c r="V25" i="2"/>
  <c r="T25" i="2"/>
  <c r="Z25" i="2" s="1"/>
  <c r="R25" i="2"/>
  <c r="N25" i="2"/>
  <c r="Y25" i="2" s="1"/>
  <c r="K25" i="2"/>
  <c r="G25" i="2"/>
  <c r="F25" i="2"/>
  <c r="C25" i="2"/>
  <c r="V24" i="2"/>
  <c r="T24" i="2"/>
  <c r="Z24" i="2" s="1"/>
  <c r="R24" i="2"/>
  <c r="N24" i="2"/>
  <c r="O24" i="2" s="1"/>
  <c r="K24" i="2"/>
  <c r="G24" i="2"/>
  <c r="F24" i="2"/>
  <c r="C24" i="2"/>
  <c r="V23" i="2"/>
  <c r="T23" i="2"/>
  <c r="Z23" i="2" s="1"/>
  <c r="R23" i="2"/>
  <c r="N23" i="2"/>
  <c r="O23" i="2" s="1"/>
  <c r="K23" i="2"/>
  <c r="G23" i="2"/>
  <c r="F23" i="2"/>
  <c r="C23" i="2"/>
  <c r="V22" i="2"/>
  <c r="T22" i="2"/>
  <c r="W22" i="2" s="1"/>
  <c r="R22" i="2"/>
  <c r="N22" i="2"/>
  <c r="X22" i="2" s="1"/>
  <c r="K22" i="2"/>
  <c r="G22" i="2"/>
  <c r="F22" i="2"/>
  <c r="C22" i="2"/>
  <c r="V21" i="2"/>
  <c r="T21" i="2"/>
  <c r="Z21" i="2" s="1"/>
  <c r="R21" i="2"/>
  <c r="N21" i="2"/>
  <c r="Y21" i="2" s="1"/>
  <c r="K21" i="2"/>
  <c r="G21" i="2"/>
  <c r="F21" i="2"/>
  <c r="C21" i="2"/>
  <c r="V20" i="2"/>
  <c r="T20" i="2"/>
  <c r="Z20" i="2" s="1"/>
  <c r="R20" i="2"/>
  <c r="N20" i="2"/>
  <c r="X20" i="2" s="1"/>
  <c r="K20" i="2"/>
  <c r="G20" i="2"/>
  <c r="F20" i="2"/>
  <c r="C20" i="2"/>
  <c r="V19" i="2"/>
  <c r="T19" i="2"/>
  <c r="Z19" i="2" s="1"/>
  <c r="R19" i="2"/>
  <c r="N19" i="2"/>
  <c r="O19" i="2" s="1"/>
  <c r="K19" i="2"/>
  <c r="G19" i="2"/>
  <c r="F19" i="2"/>
  <c r="C19" i="2"/>
  <c r="B19" i="2" s="1"/>
  <c r="V18" i="2"/>
  <c r="T18" i="2"/>
  <c r="Z18" i="2" s="1"/>
  <c r="R18" i="2"/>
  <c r="N18" i="2"/>
  <c r="Y18" i="2" s="1"/>
  <c r="K18" i="2"/>
  <c r="G18" i="2"/>
  <c r="F18" i="2"/>
  <c r="C18" i="2"/>
  <c r="B18" i="2" s="1"/>
  <c r="V17" i="2"/>
  <c r="T17" i="2"/>
  <c r="W17" i="2" s="1"/>
  <c r="R17" i="2"/>
  <c r="N17" i="2"/>
  <c r="Y17" i="2" s="1"/>
  <c r="K17" i="2"/>
  <c r="G17" i="2"/>
  <c r="F17" i="2"/>
  <c r="C17" i="2"/>
  <c r="B17" i="2" s="1"/>
  <c r="V16" i="2"/>
  <c r="T16" i="2"/>
  <c r="Z16" i="2" s="1"/>
  <c r="R16" i="2"/>
  <c r="N16" i="2"/>
  <c r="X16" i="2" s="1"/>
  <c r="K16" i="2"/>
  <c r="G16" i="2"/>
  <c r="F16" i="2"/>
  <c r="C16" i="2"/>
  <c r="B16" i="2" s="1"/>
  <c r="V15" i="2"/>
  <c r="T15" i="2"/>
  <c r="W15" i="2" s="1"/>
  <c r="R15" i="2"/>
  <c r="N15" i="2"/>
  <c r="O15" i="2" s="1"/>
  <c r="K15" i="2"/>
  <c r="G15" i="2"/>
  <c r="F15" i="2"/>
  <c r="C15" i="2"/>
  <c r="B15" i="2" s="1"/>
  <c r="V14" i="2"/>
  <c r="T14" i="2"/>
  <c r="Z14" i="2" s="1"/>
  <c r="R14" i="2"/>
  <c r="N14" i="2"/>
  <c r="K14" i="2"/>
  <c r="G14" i="2"/>
  <c r="F14" i="2"/>
  <c r="C14" i="2"/>
  <c r="B14" i="2" s="1"/>
  <c r="V13" i="2"/>
  <c r="T13" i="2"/>
  <c r="R13" i="2"/>
  <c r="N13" i="2"/>
  <c r="Y13" i="2" s="1"/>
  <c r="K13" i="2"/>
  <c r="G13" i="2"/>
  <c r="F13" i="2"/>
  <c r="C13" i="2"/>
  <c r="B13" i="2" s="1"/>
  <c r="V12" i="2"/>
  <c r="T12" i="2"/>
  <c r="Z12" i="2" s="1"/>
  <c r="R12" i="2"/>
  <c r="N12" i="2"/>
  <c r="O12" i="2" s="1"/>
  <c r="K12" i="2"/>
  <c r="G12" i="2"/>
  <c r="F12" i="2"/>
  <c r="C12" i="2"/>
  <c r="B12" i="2" s="1"/>
  <c r="V11" i="2"/>
  <c r="T11" i="2"/>
  <c r="Z11" i="2" s="1"/>
  <c r="R11" i="2"/>
  <c r="N11" i="2"/>
  <c r="Y11" i="2" s="1"/>
  <c r="K11" i="2"/>
  <c r="F11" i="2"/>
  <c r="C11" i="2"/>
  <c r="B11" i="2" s="1"/>
  <c r="V10" i="2"/>
  <c r="T10" i="2"/>
  <c r="W10" i="2" s="1"/>
  <c r="R10" i="2"/>
  <c r="N10" i="2"/>
  <c r="Y10" i="2" s="1"/>
  <c r="K10" i="2"/>
  <c r="G10" i="2"/>
  <c r="F10" i="2"/>
  <c r="C10" i="2"/>
  <c r="B10" i="2" s="1"/>
  <c r="V9" i="2"/>
  <c r="T9" i="2"/>
  <c r="Z9" i="2" s="1"/>
  <c r="R9" i="2"/>
  <c r="N9" i="2"/>
  <c r="X9" i="2" s="1"/>
  <c r="K9" i="2"/>
  <c r="G9" i="2"/>
  <c r="F9" i="2"/>
  <c r="C9" i="2"/>
  <c r="B9" i="2" s="1"/>
  <c r="V8" i="2"/>
  <c r="T8" i="2"/>
  <c r="R8" i="2"/>
  <c r="N8" i="2"/>
  <c r="O8" i="2" s="1"/>
  <c r="K8" i="2"/>
  <c r="F8" i="2"/>
  <c r="C8" i="2"/>
  <c r="B8" i="2" s="1"/>
  <c r="Q6" i="2"/>
  <c r="K6" i="2"/>
  <c r="K5" i="2"/>
  <c r="J4" i="2"/>
  <c r="K4" i="2" s="1"/>
  <c r="C3" i="2"/>
  <c r="C2" i="2"/>
  <c r="C1" i="2"/>
  <c r="X19" i="2" l="1"/>
  <c r="W50" i="2"/>
  <c r="W139" i="2"/>
  <c r="Z205" i="2"/>
  <c r="Z229" i="2"/>
  <c r="Z90" i="2"/>
  <c r="Y74" i="2"/>
  <c r="Y124" i="2"/>
  <c r="O163" i="2"/>
  <c r="W200" i="2"/>
  <c r="U8" i="2"/>
  <c r="O175" i="2"/>
  <c r="U195" i="2"/>
  <c r="U82" i="2"/>
  <c r="X106" i="2"/>
  <c r="X163" i="2"/>
  <c r="O99" i="2"/>
  <c r="Y175" i="2"/>
  <c r="Z38" i="2"/>
  <c r="Z148" i="2"/>
  <c r="W86" i="2"/>
  <c r="Z123" i="2"/>
  <c r="W135" i="2"/>
  <c r="Y147" i="2"/>
  <c r="W204" i="2"/>
  <c r="Z221" i="2"/>
  <c r="X238" i="2"/>
  <c r="U190" i="2"/>
  <c r="U33" i="2"/>
  <c r="O75" i="2"/>
  <c r="W113" i="2"/>
  <c r="W29" i="2"/>
  <c r="W24" i="2"/>
  <c r="U13" i="2"/>
  <c r="X33" i="2"/>
  <c r="Z154" i="2"/>
  <c r="W167" i="2"/>
  <c r="U170" i="2"/>
  <c r="Y45" i="2"/>
  <c r="U112" i="2"/>
  <c r="X75" i="2"/>
  <c r="Y50" i="2"/>
  <c r="X112" i="2"/>
  <c r="X60" i="2"/>
  <c r="Z45" i="2"/>
  <c r="Y27" i="2"/>
  <c r="W94" i="2"/>
  <c r="X99" i="2"/>
  <c r="X124" i="2"/>
  <c r="U143" i="2"/>
  <c r="Z176" i="2"/>
  <c r="W150" i="2"/>
  <c r="X153" i="2"/>
  <c r="Z125" i="2"/>
  <c r="W19" i="2"/>
  <c r="Z32" i="2"/>
  <c r="Z109" i="2"/>
  <c r="U124" i="2"/>
  <c r="Z142" i="2"/>
  <c r="Y150" i="2"/>
  <c r="U49" i="2"/>
  <c r="X76" i="2"/>
  <c r="O78" i="2"/>
  <c r="X141" i="2"/>
  <c r="O154" i="2"/>
  <c r="W163" i="2"/>
  <c r="W166" i="2"/>
  <c r="U171" i="2"/>
  <c r="Z182" i="2"/>
  <c r="U207" i="2"/>
  <c r="Z225" i="2"/>
  <c r="O227" i="2"/>
  <c r="Z233" i="2"/>
  <c r="X55" i="2"/>
  <c r="W58" i="2"/>
  <c r="Z100" i="2"/>
  <c r="U97" i="2"/>
  <c r="Z190" i="2"/>
  <c r="O222" i="2"/>
  <c r="W23" i="2"/>
  <c r="X105" i="2"/>
  <c r="X176" i="2"/>
  <c r="O221" i="2"/>
  <c r="Z158" i="2"/>
  <c r="W190" i="2"/>
  <c r="Z13" i="2"/>
  <c r="Z15" i="2"/>
  <c r="Z36" i="2"/>
  <c r="X41" i="2"/>
  <c r="U60" i="2"/>
  <c r="U65" i="2"/>
  <c r="Z70" i="2"/>
  <c r="U75" i="2"/>
  <c r="W81" i="2"/>
  <c r="X94" i="2"/>
  <c r="X118" i="2"/>
  <c r="W157" i="2"/>
  <c r="X222" i="2"/>
  <c r="W152" i="2"/>
  <c r="W12" i="2"/>
  <c r="U14" i="2"/>
  <c r="W33" i="2"/>
  <c r="U91" i="2"/>
  <c r="U96" i="2"/>
  <c r="W209" i="2"/>
  <c r="X227" i="2"/>
  <c r="X216" i="2"/>
  <c r="U221" i="2"/>
  <c r="Y144" i="2"/>
  <c r="Y30" i="2"/>
  <c r="Y33" i="2"/>
  <c r="X135" i="2"/>
  <c r="U51" i="2"/>
  <c r="W83" i="2"/>
  <c r="Z145" i="2"/>
  <c r="X64" i="2"/>
  <c r="O102" i="2"/>
  <c r="O201" i="2"/>
  <c r="Z26" i="2"/>
  <c r="W41" i="2"/>
  <c r="X51" i="2"/>
  <c r="W57" i="2"/>
  <c r="O63" i="2"/>
  <c r="O87" i="2"/>
  <c r="O105" i="2"/>
  <c r="U115" i="2"/>
  <c r="Z116" i="2"/>
  <c r="U135" i="2"/>
  <c r="W144" i="2"/>
  <c r="U150" i="2"/>
  <c r="U187" i="2"/>
  <c r="U218" i="2"/>
  <c r="U233" i="2"/>
  <c r="X143" i="2"/>
  <c r="U165" i="2"/>
  <c r="X169" i="2"/>
  <c r="Y172" i="2"/>
  <c r="Z195" i="2"/>
  <c r="O197" i="2"/>
  <c r="Z198" i="2"/>
  <c r="Z201" i="2"/>
  <c r="O214" i="2"/>
  <c r="X224" i="2"/>
  <c r="U232" i="2"/>
  <c r="O108" i="2"/>
  <c r="W49" i="2"/>
  <c r="Z66" i="2"/>
  <c r="W98" i="2"/>
  <c r="O104" i="2"/>
  <c r="O114" i="2"/>
  <c r="Z115" i="2"/>
  <c r="Z17" i="2"/>
  <c r="Z28" i="2"/>
  <c r="U37" i="2"/>
  <c r="X46" i="2"/>
  <c r="Z49" i="2"/>
  <c r="Z53" i="2"/>
  <c r="X56" i="2"/>
  <c r="Z74" i="2"/>
  <c r="Y95" i="2"/>
  <c r="W105" i="2"/>
  <c r="W111" i="2"/>
  <c r="Y118" i="2"/>
  <c r="Y134" i="2"/>
  <c r="O142" i="2"/>
  <c r="Y143" i="2"/>
  <c r="O168" i="2"/>
  <c r="Y169" i="2"/>
  <c r="X184" i="2"/>
  <c r="X189" i="2"/>
  <c r="X31" i="2"/>
  <c r="Y80" i="2"/>
  <c r="O145" i="2"/>
  <c r="Y146" i="2"/>
  <c r="Z165" i="2"/>
  <c r="O219" i="2"/>
  <c r="O189" i="2"/>
  <c r="U224" i="2"/>
  <c r="U105" i="2"/>
  <c r="O137" i="2"/>
  <c r="O209" i="2"/>
  <c r="O235" i="2"/>
  <c r="Z46" i="2"/>
  <c r="U203" i="2"/>
  <c r="X232" i="2"/>
  <c r="X11" i="2"/>
  <c r="Y137" i="2"/>
  <c r="U27" i="2"/>
  <c r="O30" i="2"/>
  <c r="U42" i="2"/>
  <c r="W65" i="2"/>
  <c r="X97" i="2"/>
  <c r="Y104" i="2"/>
  <c r="U113" i="2"/>
  <c r="X114" i="2"/>
  <c r="Y120" i="2"/>
  <c r="O125" i="2"/>
  <c r="W171" i="2"/>
  <c r="X197" i="2"/>
  <c r="O205" i="2"/>
  <c r="X214" i="2"/>
  <c r="O11" i="2"/>
  <c r="W195" i="2"/>
  <c r="U158" i="2"/>
  <c r="X158" i="2"/>
  <c r="X168" i="2"/>
  <c r="Z171" i="2"/>
  <c r="U234" i="2"/>
  <c r="X108" i="2"/>
  <c r="Z65" i="2"/>
  <c r="X39" i="2"/>
  <c r="O61" i="2"/>
  <c r="X128" i="2"/>
  <c r="U145" i="2"/>
  <c r="U140" i="2"/>
  <c r="O51" i="2"/>
  <c r="O116" i="2"/>
  <c r="Y133" i="2"/>
  <c r="X164" i="2"/>
  <c r="W13" i="2"/>
  <c r="X24" i="2"/>
  <c r="O29" i="2"/>
  <c r="W76" i="2"/>
  <c r="X85" i="2"/>
  <c r="O93" i="2"/>
  <c r="U109" i="2"/>
  <c r="O135" i="2"/>
  <c r="U154" i="2"/>
  <c r="Y164" i="2"/>
  <c r="U199" i="2"/>
  <c r="W208" i="2"/>
  <c r="U216" i="2"/>
  <c r="W219" i="2"/>
  <c r="Z234" i="2"/>
  <c r="U222" i="2"/>
  <c r="O9" i="2"/>
  <c r="U59" i="2"/>
  <c r="W97" i="2"/>
  <c r="W126" i="2"/>
  <c r="Z162" i="2"/>
  <c r="Z174" i="2"/>
  <c r="W218" i="2"/>
  <c r="U226" i="2"/>
  <c r="U43" i="2"/>
  <c r="X44" i="2"/>
  <c r="W9" i="2"/>
  <c r="X14" i="2"/>
  <c r="O17" i="2"/>
  <c r="Z22" i="2"/>
  <c r="X35" i="2"/>
  <c r="O41" i="2"/>
  <c r="X54" i="2"/>
  <c r="U57" i="2"/>
  <c r="X59" i="2"/>
  <c r="X73" i="2"/>
  <c r="U77" i="2"/>
  <c r="Y78" i="2"/>
  <c r="O94" i="2"/>
  <c r="Z97" i="2"/>
  <c r="W107" i="2"/>
  <c r="Y112" i="2"/>
  <c r="O120" i="2"/>
  <c r="O128" i="2"/>
  <c r="U132" i="2"/>
  <c r="O139" i="2"/>
  <c r="X149" i="2"/>
  <c r="O165" i="2"/>
  <c r="O171" i="2"/>
  <c r="Z179" i="2"/>
  <c r="O195" i="2"/>
  <c r="O200" i="2"/>
  <c r="O204" i="2"/>
  <c r="O208" i="2"/>
  <c r="Z214" i="2"/>
  <c r="W222" i="2"/>
  <c r="W226" i="2"/>
  <c r="O229" i="2"/>
  <c r="U230" i="2"/>
  <c r="X235" i="2"/>
  <c r="O96" i="2"/>
  <c r="U162" i="2"/>
  <c r="O187" i="2"/>
  <c r="Z54" i="2"/>
  <c r="W96" i="2"/>
  <c r="U166" i="2"/>
  <c r="U182" i="2"/>
  <c r="W187" i="2"/>
  <c r="U191" i="2"/>
  <c r="W192" i="2"/>
  <c r="U212" i="2"/>
  <c r="Z213" i="2"/>
  <c r="Z217" i="2"/>
  <c r="U225" i="2"/>
  <c r="Z226" i="2"/>
  <c r="O237" i="2"/>
  <c r="U238" i="2"/>
  <c r="U179" i="2"/>
  <c r="W82" i="2"/>
  <c r="Y107" i="2"/>
  <c r="W140" i="2"/>
  <c r="O16" i="2"/>
  <c r="U25" i="2"/>
  <c r="X43" i="2"/>
  <c r="U62" i="2"/>
  <c r="O67" i="2"/>
  <c r="O71" i="2"/>
  <c r="Z77" i="2"/>
  <c r="X82" i="2"/>
  <c r="X87" i="2"/>
  <c r="U89" i="2"/>
  <c r="Y91" i="2"/>
  <c r="Z96" i="2"/>
  <c r="U101" i="2"/>
  <c r="X102" i="2"/>
  <c r="O110" i="2"/>
  <c r="O119" i="2"/>
  <c r="W132" i="2"/>
  <c r="Z140" i="2"/>
  <c r="O160" i="2"/>
  <c r="X173" i="2"/>
  <c r="O181" i="2"/>
  <c r="X187" i="2"/>
  <c r="X192" i="2"/>
  <c r="W230" i="2"/>
  <c r="W234" i="2"/>
  <c r="O121" i="2"/>
  <c r="U184" i="2"/>
  <c r="Y121" i="2"/>
  <c r="O20" i="2"/>
  <c r="W8" i="2"/>
  <c r="U12" i="2"/>
  <c r="X13" i="2"/>
  <c r="X21" i="2"/>
  <c r="U24" i="2"/>
  <c r="U28" i="2"/>
  <c r="Z34" i="2"/>
  <c r="U41" i="2"/>
  <c r="W42" i="2"/>
  <c r="Z43" i="2"/>
  <c r="O46" i="2"/>
  <c r="X63" i="2"/>
  <c r="O66" i="2"/>
  <c r="O70" i="2"/>
  <c r="W72" i="2"/>
  <c r="Z82" i="2"/>
  <c r="U94" i="2"/>
  <c r="X95" i="2"/>
  <c r="O123" i="2"/>
  <c r="W131" i="2"/>
  <c r="Z136" i="2"/>
  <c r="O155" i="2"/>
  <c r="O170" i="2"/>
  <c r="X172" i="2"/>
  <c r="O176" i="2"/>
  <c r="W186" i="2"/>
  <c r="Z187" i="2"/>
  <c r="W191" i="2"/>
  <c r="O199" i="2"/>
  <c r="U200" i="2"/>
  <c r="U204" i="2"/>
  <c r="U208" i="2"/>
  <c r="W212" i="2"/>
  <c r="U229" i="2"/>
  <c r="X230" i="2"/>
  <c r="W62" i="2"/>
  <c r="U67" i="2"/>
  <c r="U100" i="2"/>
  <c r="W101" i="2"/>
  <c r="X166" i="2"/>
  <c r="Z191" i="2"/>
  <c r="X212" i="2"/>
  <c r="U237" i="2"/>
  <c r="Z238" i="2"/>
  <c r="W64" i="2"/>
  <c r="Z8" i="2"/>
  <c r="U52" i="2"/>
  <c r="Y177" i="2"/>
  <c r="W25" i="2"/>
  <c r="Z42" i="2"/>
  <c r="O45" i="2"/>
  <c r="O50" i="2"/>
  <c r="O65" i="2"/>
  <c r="W20" i="2"/>
  <c r="U46" i="2"/>
  <c r="X52" i="2"/>
  <c r="U80" i="2"/>
  <c r="W89" i="2"/>
  <c r="X110" i="2"/>
  <c r="O113" i="2"/>
  <c r="W119" i="2"/>
  <c r="U123" i="2"/>
  <c r="O150" i="2"/>
  <c r="O158" i="2"/>
  <c r="X160" i="2"/>
  <c r="X165" i="2"/>
  <c r="X171" i="2"/>
  <c r="U176" i="2"/>
  <c r="X181" i="2"/>
  <c r="W194" i="2"/>
  <c r="X195" i="2"/>
  <c r="X200" i="2"/>
  <c r="X204" i="2"/>
  <c r="X208" i="2"/>
  <c r="W211" i="2"/>
  <c r="Z237" i="2"/>
  <c r="U39" i="2"/>
  <c r="V6" i="2"/>
  <c r="V5" i="2" s="1"/>
  <c r="X25" i="2"/>
  <c r="U11" i="2"/>
  <c r="Y37" i="2"/>
  <c r="U56" i="2"/>
  <c r="X71" i="2"/>
  <c r="O79" i="2"/>
  <c r="O84" i="2"/>
  <c r="O88" i="2"/>
  <c r="X89" i="2"/>
  <c r="U99" i="2"/>
  <c r="U118" i="2"/>
  <c r="X119" i="2"/>
  <c r="W127" i="2"/>
  <c r="O146" i="2"/>
  <c r="X155" i="2"/>
  <c r="U163" i="2"/>
  <c r="W170" i="2"/>
  <c r="U175" i="2"/>
  <c r="O179" i="2"/>
  <c r="O184" i="2"/>
  <c r="U198" i="2"/>
  <c r="W199" i="2"/>
  <c r="W203" i="2"/>
  <c r="W207" i="2"/>
  <c r="O73" i="2"/>
  <c r="O140" i="2"/>
  <c r="U146" i="2"/>
  <c r="U73" i="2"/>
  <c r="U32" i="2"/>
  <c r="Y115" i="2"/>
  <c r="W16" i="2"/>
  <c r="O36" i="2"/>
  <c r="W37" i="2"/>
  <c r="W67" i="2"/>
  <c r="U70" i="2"/>
  <c r="X47" i="2"/>
  <c r="U50" i="2"/>
  <c r="X67" i="2"/>
  <c r="O10" i="2"/>
  <c r="X28" i="2"/>
  <c r="X32" i="2"/>
  <c r="Y40" i="2"/>
  <c r="U45" i="2"/>
  <c r="W51" i="2"/>
  <c r="O54" i="2"/>
  <c r="Z67" i="2"/>
  <c r="W75" i="2"/>
  <c r="X80" i="2"/>
  <c r="Y85" i="2"/>
  <c r="Y93" i="2"/>
  <c r="X134" i="2"/>
  <c r="X138" i="2"/>
  <c r="O141" i="2"/>
  <c r="X147" i="2"/>
  <c r="Z170" i="2"/>
  <c r="Z199" i="2"/>
  <c r="O218" i="2"/>
  <c r="U219" i="2"/>
  <c r="O59" i="2"/>
  <c r="O192" i="2"/>
  <c r="O213" i="2"/>
  <c r="U214" i="2"/>
  <c r="O226" i="2"/>
  <c r="U227" i="2"/>
  <c r="R6" i="2"/>
  <c r="O13" i="2"/>
  <c r="O18" i="2"/>
  <c r="U22" i="2"/>
  <c r="X27" i="2"/>
  <c r="U35" i="2"/>
  <c r="O43" i="2"/>
  <c r="U44" i="2"/>
  <c r="U54" i="2"/>
  <c r="Y60" i="2"/>
  <c r="Y69" i="2"/>
  <c r="O77" i="2"/>
  <c r="X79" i="2"/>
  <c r="X84" i="2"/>
  <c r="X88" i="2"/>
  <c r="Z92" i="2"/>
  <c r="Y98" i="2"/>
  <c r="O132" i="2"/>
  <c r="U133" i="2"/>
  <c r="O173" i="2"/>
  <c r="Z175" i="2"/>
  <c r="O183" i="2"/>
  <c r="X219" i="2"/>
  <c r="O230" i="2"/>
  <c r="O234" i="2"/>
  <c r="U235" i="2"/>
  <c r="O238" i="2"/>
  <c r="O129" i="2"/>
  <c r="Z10" i="2"/>
  <c r="W184" i="2"/>
  <c r="W227" i="2"/>
  <c r="W14" i="2"/>
  <c r="O21" i="2"/>
  <c r="O25" i="2"/>
  <c r="O34" i="2"/>
  <c r="W35" i="2"/>
  <c r="O62" i="2"/>
  <c r="O101" i="2"/>
  <c r="Z117" i="2"/>
  <c r="U129" i="2"/>
  <c r="U173" i="2"/>
  <c r="X179" i="2"/>
  <c r="U183" i="2"/>
  <c r="U186" i="2"/>
  <c r="O191" i="2"/>
  <c r="U192" i="2"/>
  <c r="O212" i="2"/>
  <c r="U213" i="2"/>
  <c r="U217" i="2"/>
  <c r="Z218" i="2"/>
  <c r="X8" i="2"/>
  <c r="Y9" i="2"/>
  <c r="X15" i="2"/>
  <c r="Y16" i="2"/>
  <c r="Y20" i="2"/>
  <c r="Y23" i="2"/>
  <c r="Y26" i="2"/>
  <c r="Y29" i="2"/>
  <c r="Y38" i="2"/>
  <c r="X40" i="2"/>
  <c r="Y65" i="2"/>
  <c r="U69" i="2"/>
  <c r="U71" i="2"/>
  <c r="Z71" i="2"/>
  <c r="Y72" i="2"/>
  <c r="Z78" i="2"/>
  <c r="U78" i="2"/>
  <c r="Z79" i="2"/>
  <c r="X86" i="2"/>
  <c r="Y86" i="2"/>
  <c r="U86" i="2"/>
  <c r="U87" i="2"/>
  <c r="Z91" i="2"/>
  <c r="W91" i="2"/>
  <c r="Z99" i="2"/>
  <c r="Z112" i="2"/>
  <c r="W112" i="2"/>
  <c r="X115" i="2"/>
  <c r="U93" i="2"/>
  <c r="Z93" i="2"/>
  <c r="Z95" i="2"/>
  <c r="W95" i="2"/>
  <c r="U114" i="2"/>
  <c r="Z114" i="2"/>
  <c r="Z128" i="2"/>
  <c r="W128" i="2"/>
  <c r="U128" i="2"/>
  <c r="Z155" i="2"/>
  <c r="U155" i="2"/>
  <c r="W155" i="2"/>
  <c r="Y8" i="2"/>
  <c r="Y15" i="2"/>
  <c r="Y28" i="2"/>
  <c r="Y57" i="2"/>
  <c r="O58" i="2"/>
  <c r="Z68" i="2"/>
  <c r="W68" i="2"/>
  <c r="X81" i="2"/>
  <c r="U81" i="2"/>
  <c r="U88" i="2"/>
  <c r="Z88" i="2"/>
  <c r="Y89" i="2"/>
  <c r="O90" i="2"/>
  <c r="Y92" i="2"/>
  <c r="X92" i="2"/>
  <c r="U95" i="2"/>
  <c r="U102" i="2"/>
  <c r="U104" i="2"/>
  <c r="U106" i="2"/>
  <c r="W106" i="2"/>
  <c r="U120" i="2"/>
  <c r="X127" i="2"/>
  <c r="U127" i="2"/>
  <c r="O130" i="2"/>
  <c r="X130" i="2"/>
  <c r="U130" i="2"/>
  <c r="Z138" i="2"/>
  <c r="U138" i="2"/>
  <c r="U10" i="2"/>
  <c r="W11" i="2"/>
  <c r="X12" i="2"/>
  <c r="O14" i="2"/>
  <c r="U17" i="2"/>
  <c r="Y19" i="2"/>
  <c r="Y22" i="2"/>
  <c r="W27" i="2"/>
  <c r="O28" i="2"/>
  <c r="Z33" i="2"/>
  <c r="U36" i="2"/>
  <c r="X37" i="2"/>
  <c r="O38" i="2"/>
  <c r="W39" i="2"/>
  <c r="Y42" i="2"/>
  <c r="U48" i="2"/>
  <c r="X49" i="2"/>
  <c r="Y52" i="2"/>
  <c r="W56" i="2"/>
  <c r="O57" i="2"/>
  <c r="W59" i="2"/>
  <c r="U61" i="2"/>
  <c r="U63" i="2"/>
  <c r="Z63" i="2"/>
  <c r="Y64" i="2"/>
  <c r="U68" i="2"/>
  <c r="Z69" i="2"/>
  <c r="W73" i="2"/>
  <c r="O74" i="2"/>
  <c r="Y76" i="2"/>
  <c r="W80" i="2"/>
  <c r="O81" i="2"/>
  <c r="U84" i="2"/>
  <c r="Z84" i="2"/>
  <c r="Z85" i="2"/>
  <c r="Z87" i="2"/>
  <c r="O89" i="2"/>
  <c r="X91" i="2"/>
  <c r="O92" i="2"/>
  <c r="W93" i="2"/>
  <c r="O103" i="2"/>
  <c r="Y103" i="2"/>
  <c r="X107" i="2"/>
  <c r="U107" i="2"/>
  <c r="W108" i="2"/>
  <c r="Z108" i="2"/>
  <c r="U108" i="2"/>
  <c r="U110" i="2"/>
  <c r="Z110" i="2"/>
  <c r="O111" i="2"/>
  <c r="X111" i="2"/>
  <c r="U111" i="2"/>
  <c r="W114" i="2"/>
  <c r="O115" i="2"/>
  <c r="X117" i="2"/>
  <c r="O117" i="2"/>
  <c r="W118" i="2"/>
  <c r="O127" i="2"/>
  <c r="O131" i="2"/>
  <c r="X131" i="2"/>
  <c r="U141" i="2"/>
  <c r="Z141" i="2"/>
  <c r="U18" i="2"/>
  <c r="U23" i="2"/>
  <c r="U34" i="2"/>
  <c r="U72" i="2"/>
  <c r="Y83" i="2"/>
  <c r="X83" i="2"/>
  <c r="W88" i="2"/>
  <c r="W102" i="2"/>
  <c r="X109" i="2"/>
  <c r="Y109" i="2"/>
  <c r="X136" i="2"/>
  <c r="U136" i="2"/>
  <c r="O136" i="2"/>
  <c r="W138" i="2"/>
  <c r="U21" i="2"/>
  <c r="O26" i="2"/>
  <c r="Y12" i="2"/>
  <c r="U16" i="2"/>
  <c r="W18" i="2"/>
  <c r="U20" i="2"/>
  <c r="W21" i="2"/>
  <c r="U29" i="2"/>
  <c r="Y49" i="2"/>
  <c r="U58" i="2"/>
  <c r="U15" i="2"/>
  <c r="X18" i="2"/>
  <c r="O22" i="2"/>
  <c r="Y24" i="2"/>
  <c r="U26" i="2"/>
  <c r="Z30" i="2"/>
  <c r="U31" i="2"/>
  <c r="Y32" i="2"/>
  <c r="Z37" i="2"/>
  <c r="U40" i="2"/>
  <c r="Y44" i="2"/>
  <c r="W48" i="2"/>
  <c r="U53" i="2"/>
  <c r="U55" i="2"/>
  <c r="Z55" i="2"/>
  <c r="Y56" i="2"/>
  <c r="Z59" i="2"/>
  <c r="Z60" i="2"/>
  <c r="W60" i="2"/>
  <c r="Y61" i="2"/>
  <c r="X68" i="2"/>
  <c r="O69" i="2"/>
  <c r="Z73" i="2"/>
  <c r="U79" i="2"/>
  <c r="Y82" i="2"/>
  <c r="O83" i="2"/>
  <c r="W84" i="2"/>
  <c r="Y97" i="2"/>
  <c r="O98" i="2"/>
  <c r="Z103" i="2"/>
  <c r="U103" i="2"/>
  <c r="Z104" i="2"/>
  <c r="Y106" i="2"/>
  <c r="O109" i="2"/>
  <c r="W110" i="2"/>
  <c r="Z120" i="2"/>
  <c r="U121" i="2"/>
  <c r="Z121" i="2"/>
  <c r="O122" i="2"/>
  <c r="Y122" i="2"/>
  <c r="W124" i="2"/>
  <c r="Z124" i="2"/>
  <c r="W141" i="2"/>
  <c r="Z44" i="2"/>
  <c r="W44" i="2"/>
  <c r="Y14" i="2"/>
  <c r="U30" i="2"/>
  <c r="O53" i="2"/>
  <c r="U9" i="2"/>
  <c r="X10" i="2"/>
  <c r="X17" i="2"/>
  <c r="Y34" i="2"/>
  <c r="X36" i="2"/>
  <c r="U38" i="2"/>
  <c r="O42" i="2"/>
  <c r="X48" i="2"/>
  <c r="Z61" i="2"/>
  <c r="X66" i="2"/>
  <c r="U66" i="2"/>
  <c r="Y68" i="2"/>
  <c r="U74" i="2"/>
  <c r="Y77" i="2"/>
  <c r="U92" i="2"/>
  <c r="W99" i="2"/>
  <c r="O100" i="2"/>
  <c r="X100" i="2"/>
  <c r="Z106" i="2"/>
  <c r="U117" i="2"/>
  <c r="Y130" i="2"/>
  <c r="U131" i="2"/>
  <c r="X152" i="2"/>
  <c r="O152" i="2"/>
  <c r="Y152" i="2"/>
  <c r="U152" i="2"/>
  <c r="U19" i="2"/>
  <c r="X23" i="2"/>
  <c r="W31" i="2"/>
  <c r="W40" i="2"/>
  <c r="U47" i="2"/>
  <c r="Z47" i="2"/>
  <c r="Y48" i="2"/>
  <c r="Z52" i="2"/>
  <c r="W52" i="2"/>
  <c r="Y53" i="2"/>
  <c r="Y58" i="2"/>
  <c r="U64" i="2"/>
  <c r="X72" i="2"/>
  <c r="U76" i="2"/>
  <c r="U83" i="2"/>
  <c r="U85" i="2"/>
  <c r="X90" i="2"/>
  <c r="Y116" i="2"/>
  <c r="U116" i="2"/>
  <c r="Z122" i="2"/>
  <c r="U122" i="2"/>
  <c r="Z134" i="2"/>
  <c r="W134" i="2"/>
  <c r="U134" i="2"/>
  <c r="Z151" i="2"/>
  <c r="U151" i="2"/>
  <c r="W151" i="2"/>
  <c r="X148" i="2"/>
  <c r="U148" i="2"/>
  <c r="Y157" i="2"/>
  <c r="X167" i="2"/>
  <c r="Y167" i="2"/>
  <c r="O167" i="2"/>
  <c r="W169" i="2"/>
  <c r="Z169" i="2"/>
  <c r="U169" i="2"/>
  <c r="Z210" i="2"/>
  <c r="W210" i="2"/>
  <c r="U210" i="2"/>
  <c r="Z133" i="2"/>
  <c r="O148" i="2"/>
  <c r="O157" i="2"/>
  <c r="U160" i="2"/>
  <c r="Z160" i="2"/>
  <c r="O161" i="2"/>
  <c r="Y161" i="2"/>
  <c r="O174" i="2"/>
  <c r="W177" i="2"/>
  <c r="Z177" i="2"/>
  <c r="U177" i="2"/>
  <c r="W185" i="2"/>
  <c r="U185" i="2"/>
  <c r="Z185" i="2"/>
  <c r="Y31" i="2"/>
  <c r="Y35" i="2"/>
  <c r="Y39" i="2"/>
  <c r="Y47" i="2"/>
  <c r="Y55" i="2"/>
  <c r="X62" i="2"/>
  <c r="X70" i="2"/>
  <c r="U90" i="2"/>
  <c r="X96" i="2"/>
  <c r="Y101" i="2"/>
  <c r="X113" i="2"/>
  <c r="U119" i="2"/>
  <c r="X123" i="2"/>
  <c r="X126" i="2"/>
  <c r="W129" i="2"/>
  <c r="X132" i="2"/>
  <c r="O133" i="2"/>
  <c r="U137" i="2"/>
  <c r="Y138" i="2"/>
  <c r="X145" i="2"/>
  <c r="Y149" i="2"/>
  <c r="Z75" i="2"/>
  <c r="U98" i="2"/>
  <c r="U125" i="2"/>
  <c r="Y126" i="2"/>
  <c r="Y129" i="2"/>
  <c r="U139" i="2"/>
  <c r="X140" i="2"/>
  <c r="U142" i="2"/>
  <c r="O151" i="2"/>
  <c r="X151" i="2"/>
  <c r="Y154" i="2"/>
  <c r="W160" i="2"/>
  <c r="X162" i="2"/>
  <c r="Y162" i="2"/>
  <c r="U178" i="2"/>
  <c r="Z178" i="2"/>
  <c r="W137" i="2"/>
  <c r="U153" i="2"/>
  <c r="Z153" i="2"/>
  <c r="U157" i="2"/>
  <c r="X159" i="2"/>
  <c r="O159" i="2"/>
  <c r="Y159" i="2"/>
  <c r="Z172" i="2"/>
  <c r="U172" i="2"/>
  <c r="W172" i="2"/>
  <c r="U174" i="2"/>
  <c r="W181" i="2"/>
  <c r="U181" i="2"/>
  <c r="Z189" i="2"/>
  <c r="W189" i="2"/>
  <c r="U189" i="2"/>
  <c r="Z202" i="2"/>
  <c r="W202" i="2"/>
  <c r="U202" i="2"/>
  <c r="Z197" i="2"/>
  <c r="W197" i="2"/>
  <c r="U197" i="2"/>
  <c r="Y125" i="2"/>
  <c r="W130" i="2"/>
  <c r="X139" i="2"/>
  <c r="Y142" i="2"/>
  <c r="Z143" i="2"/>
  <c r="W143" i="2"/>
  <c r="Y148" i="2"/>
  <c r="Z149" i="2"/>
  <c r="W149" i="2"/>
  <c r="W153" i="2"/>
  <c r="O156" i="2"/>
  <c r="Y156" i="2"/>
  <c r="U159" i="2"/>
  <c r="W159" i="2"/>
  <c r="Z164" i="2"/>
  <c r="U164" i="2"/>
  <c r="W164" i="2"/>
  <c r="W168" i="2"/>
  <c r="U168" i="2"/>
  <c r="U126" i="2"/>
  <c r="U144" i="2"/>
  <c r="O144" i="2"/>
  <c r="W146" i="2"/>
  <c r="Z147" i="2"/>
  <c r="U147" i="2"/>
  <c r="U149" i="2"/>
  <c r="Y174" i="2"/>
  <c r="X186" i="2"/>
  <c r="O186" i="2"/>
  <c r="Y186" i="2"/>
  <c r="O193" i="2"/>
  <c r="Y193" i="2"/>
  <c r="Z173" i="2"/>
  <c r="Z180" i="2"/>
  <c r="U180" i="2"/>
  <c r="W183" i="2"/>
  <c r="Y185" i="2"/>
  <c r="Z231" i="2"/>
  <c r="W231" i="2"/>
  <c r="U231" i="2"/>
  <c r="Y166" i="2"/>
  <c r="Y178" i="2"/>
  <c r="W180" i="2"/>
  <c r="Z188" i="2"/>
  <c r="U188" i="2"/>
  <c r="Z223" i="2"/>
  <c r="W223" i="2"/>
  <c r="U223" i="2"/>
  <c r="Y153" i="2"/>
  <c r="W161" i="2"/>
  <c r="Z161" i="2"/>
  <c r="X180" i="2"/>
  <c r="X194" i="2"/>
  <c r="U194" i="2"/>
  <c r="Z206" i="2"/>
  <c r="W206" i="2"/>
  <c r="U206" i="2"/>
  <c r="Z215" i="2"/>
  <c r="W215" i="2"/>
  <c r="U215" i="2"/>
  <c r="O236" i="2"/>
  <c r="X236" i="2"/>
  <c r="U161" i="2"/>
  <c r="U167" i="2"/>
  <c r="X177" i="2"/>
  <c r="O178" i="2"/>
  <c r="Y180" i="2"/>
  <c r="W188" i="2"/>
  <c r="O194" i="2"/>
  <c r="O228" i="2"/>
  <c r="X228" i="2"/>
  <c r="O182" i="2"/>
  <c r="X182" i="2"/>
  <c r="O220" i="2"/>
  <c r="X220" i="2"/>
  <c r="Z239" i="2"/>
  <c r="W239" i="2"/>
  <c r="U239" i="2"/>
  <c r="Z156" i="2"/>
  <c r="U156" i="2"/>
  <c r="Y170" i="2"/>
  <c r="X185" i="2"/>
  <c r="Z196" i="2"/>
  <c r="W196" i="2"/>
  <c r="U196" i="2"/>
  <c r="Y236" i="2"/>
  <c r="Y201" i="2"/>
  <c r="Y205" i="2"/>
  <c r="Y209" i="2"/>
  <c r="U211" i="2"/>
  <c r="Y213" i="2"/>
  <c r="Y221" i="2"/>
  <c r="Y229" i="2"/>
  <c r="W235" i="2"/>
  <c r="Y237" i="2"/>
  <c r="X183" i="2"/>
  <c r="X191" i="2"/>
  <c r="Z193" i="2"/>
  <c r="X199" i="2"/>
  <c r="X218" i="2"/>
  <c r="Z220" i="2"/>
  <c r="X226" i="2"/>
  <c r="Z228" i="2"/>
  <c r="X234" i="2"/>
  <c r="Z236" i="2"/>
  <c r="X190" i="2"/>
  <c r="X198" i="2"/>
  <c r="X203" i="2"/>
  <c r="X207" i="2"/>
  <c r="X211" i="2"/>
  <c r="Z212" i="2"/>
  <c r="W216" i="2"/>
  <c r="X217" i="2"/>
  <c r="W224" i="2"/>
  <c r="X225" i="2"/>
  <c r="W232" i="2"/>
  <c r="X233" i="2"/>
  <c r="Y190" i="2"/>
  <c r="Y198" i="2"/>
  <c r="U201" i="2"/>
  <c r="Y203" i="2"/>
  <c r="U205" i="2"/>
  <c r="Y207" i="2"/>
  <c r="U209" i="2"/>
  <c r="Y211" i="2"/>
  <c r="Y217" i="2"/>
  <c r="Y225" i="2"/>
  <c r="Y233" i="2"/>
  <c r="X188" i="2"/>
  <c r="U193" i="2"/>
  <c r="X196" i="2"/>
  <c r="X202" i="2"/>
  <c r="X206" i="2"/>
  <c r="X210" i="2"/>
  <c r="X215" i="2"/>
  <c r="Y216" i="2"/>
  <c r="U220" i="2"/>
  <c r="X223" i="2"/>
  <c r="Y224" i="2"/>
  <c r="U228" i="2"/>
  <c r="X231" i="2"/>
  <c r="Y232" i="2"/>
  <c r="U236" i="2"/>
  <c r="X239" i="2"/>
  <c r="Y188" i="2"/>
  <c r="Y196" i="2"/>
  <c r="Y202" i="2"/>
  <c r="Y206" i="2"/>
  <c r="Y210" i="2"/>
  <c r="Y215" i="2"/>
  <c r="Y223" i="2"/>
  <c r="Y231" i="2"/>
  <c r="Y239" i="2"/>
  <c r="W6" i="2" l="1"/>
  <c r="W5" i="2" s="1"/>
  <c r="X6" i="2"/>
  <c r="Z6" i="2" l="1"/>
  <c r="Y6" i="2"/>
  <c r="X5" i="2"/>
  <c r="U6" i="2"/>
</calcChain>
</file>

<file path=xl/sharedStrings.xml><?xml version="1.0" encoding="utf-8"?>
<sst xmlns="http://schemas.openxmlformats.org/spreadsheetml/2006/main" count="6045" uniqueCount="1403">
  <si>
    <t>010155140101</t>
  </si>
  <si>
    <t>010155140102</t>
  </si>
  <si>
    <t>010155140103</t>
  </si>
  <si>
    <t>010155140104</t>
  </si>
  <si>
    <t>010155140105</t>
  </si>
  <si>
    <t>010155140701</t>
  </si>
  <si>
    <t>010155140702</t>
  </si>
  <si>
    <t>010155140703</t>
  </si>
  <si>
    <t>010155140704</t>
  </si>
  <si>
    <t>010155140705</t>
  </si>
  <si>
    <t>010155140901</t>
  </si>
  <si>
    <t>010155140902</t>
  </si>
  <si>
    <t>010155140903</t>
  </si>
  <si>
    <t>010155140904</t>
  </si>
  <si>
    <t>010155140905</t>
  </si>
  <si>
    <t>010155141501</t>
  </si>
  <si>
    <t>010155141502</t>
  </si>
  <si>
    <t>010155141503</t>
  </si>
  <si>
    <t>010155141504</t>
  </si>
  <si>
    <t>010155141505</t>
  </si>
  <si>
    <t>010155141801</t>
  </si>
  <si>
    <t>010155141802</t>
  </si>
  <si>
    <t>010155141803</t>
  </si>
  <si>
    <t>010155141804</t>
  </si>
  <si>
    <t>010155142201</t>
  </si>
  <si>
    <t>010155142202</t>
  </si>
  <si>
    <t>010155142203</t>
  </si>
  <si>
    <t>010155142204</t>
  </si>
  <si>
    <t>010155142205</t>
  </si>
  <si>
    <t>010155142301</t>
  </si>
  <si>
    <t>010155142302</t>
  </si>
  <si>
    <t>010155142303</t>
  </si>
  <si>
    <t>010155142304</t>
  </si>
  <si>
    <t>010155142305</t>
  </si>
  <si>
    <t>010155142401</t>
  </si>
  <si>
    <t>010155142402</t>
  </si>
  <si>
    <t>010155142403</t>
  </si>
  <si>
    <t>010155142404</t>
  </si>
  <si>
    <t>010155142405</t>
  </si>
  <si>
    <t>010155142501</t>
  </si>
  <si>
    <t>010155142502</t>
  </si>
  <si>
    <t>010155142503</t>
  </si>
  <si>
    <t>010155142504</t>
  </si>
  <si>
    <t>010155142505</t>
  </si>
  <si>
    <t>010155142601</t>
  </si>
  <si>
    <t>010155142603</t>
  </si>
  <si>
    <t>010155142604</t>
  </si>
  <si>
    <t>010155142605</t>
  </si>
  <si>
    <t>010155150101</t>
  </si>
  <si>
    <t>010155150102</t>
  </si>
  <si>
    <t>010155150103</t>
  </si>
  <si>
    <t>010155150104</t>
  </si>
  <si>
    <t>010155150201</t>
  </si>
  <si>
    <t>010155150202</t>
  </si>
  <si>
    <t>010155150203</t>
  </si>
  <si>
    <t>010155150204</t>
  </si>
  <si>
    <t>010255630101</t>
  </si>
  <si>
    <t>010255630102</t>
  </si>
  <si>
    <t>010255630103</t>
  </si>
  <si>
    <t>010255630104</t>
  </si>
  <si>
    <t>010255630401</t>
  </si>
  <si>
    <t>010255630402</t>
  </si>
  <si>
    <t>010255630403</t>
  </si>
  <si>
    <t>010255630404</t>
  </si>
  <si>
    <t>010255630601</t>
  </si>
  <si>
    <t>010255630602</t>
  </si>
  <si>
    <t>010255630603</t>
  </si>
  <si>
    <t>010255630604</t>
  </si>
  <si>
    <t>010255640101</t>
  </si>
  <si>
    <t>010255640102</t>
  </si>
  <si>
    <t>010255640103</t>
  </si>
  <si>
    <t>010255640104</t>
  </si>
  <si>
    <t>010255640201</t>
  </si>
  <si>
    <t>010255640202</t>
  </si>
  <si>
    <t>010255640203</t>
  </si>
  <si>
    <t>010255640204</t>
  </si>
  <si>
    <t>010255640301</t>
  </si>
  <si>
    <t>010255640302</t>
  </si>
  <si>
    <t>010255640303</t>
  </si>
  <si>
    <t>010255640304</t>
  </si>
  <si>
    <t>010255650102</t>
  </si>
  <si>
    <t>010255650103</t>
  </si>
  <si>
    <t>010255650104</t>
  </si>
  <si>
    <t>010255650201</t>
  </si>
  <si>
    <t>010255650202</t>
  </si>
  <si>
    <t>010255650204</t>
  </si>
  <si>
    <t>010255650301</t>
  </si>
  <si>
    <t>010255650302</t>
  </si>
  <si>
    <t>010255650303</t>
  </si>
  <si>
    <t>010255650304</t>
  </si>
  <si>
    <t>010255650701</t>
  </si>
  <si>
    <t>010255650702</t>
  </si>
  <si>
    <t>010255650703</t>
  </si>
  <si>
    <t>010255650704</t>
  </si>
  <si>
    <t>010255650801</t>
  </si>
  <si>
    <t>010255650802</t>
  </si>
  <si>
    <t>010255650803</t>
  </si>
  <si>
    <t>010255650804</t>
  </si>
  <si>
    <t>010255651201</t>
  </si>
  <si>
    <t>010255651202</t>
  </si>
  <si>
    <t>010255651203</t>
  </si>
  <si>
    <t>010255651204</t>
  </si>
  <si>
    <t>010255651301</t>
  </si>
  <si>
    <t>010255651302</t>
  </si>
  <si>
    <t>010255651303</t>
  </si>
  <si>
    <t>010255651304</t>
  </si>
  <si>
    <t>010255651602</t>
  </si>
  <si>
    <t>010255651603</t>
  </si>
  <si>
    <t>010255651604</t>
  </si>
  <si>
    <t>010255660101</t>
  </si>
  <si>
    <t>010255660102</t>
  </si>
  <si>
    <t>010255660103</t>
  </si>
  <si>
    <t>010255660104</t>
  </si>
  <si>
    <t>010255660201</t>
  </si>
  <si>
    <t>010255660202</t>
  </si>
  <si>
    <t>010255660203</t>
  </si>
  <si>
    <t>010255660204</t>
  </si>
  <si>
    <t>010255660301</t>
  </si>
  <si>
    <t>010255660302</t>
  </si>
  <si>
    <t>010255660303</t>
  </si>
  <si>
    <t>010255660304</t>
  </si>
  <si>
    <t>010255660401</t>
  </si>
  <si>
    <t>010255660402</t>
  </si>
  <si>
    <t>010255660403</t>
  </si>
  <si>
    <t>010255670101</t>
  </si>
  <si>
    <t>010255670102</t>
  </si>
  <si>
    <t>010255670103</t>
  </si>
  <si>
    <t>010255670301</t>
  </si>
  <si>
    <t>010255670302</t>
  </si>
  <si>
    <t>010255670303</t>
  </si>
  <si>
    <t>010255670304</t>
  </si>
  <si>
    <t>010451150301</t>
  </si>
  <si>
    <t>010451150302</t>
  </si>
  <si>
    <t>010451150303</t>
  </si>
  <si>
    <t>010451150304</t>
  </si>
  <si>
    <t>010451150601</t>
  </si>
  <si>
    <t>010451150602</t>
  </si>
  <si>
    <t>010451150603</t>
  </si>
  <si>
    <t>010451150604</t>
  </si>
  <si>
    <t>010451160501</t>
  </si>
  <si>
    <t>010451160502</t>
  </si>
  <si>
    <t>010451160503</t>
  </si>
  <si>
    <t>010451160504</t>
  </si>
  <si>
    <t>010451160701</t>
  </si>
  <si>
    <t>010451160702</t>
  </si>
  <si>
    <t>010451160703</t>
  </si>
  <si>
    <t>010451160704</t>
  </si>
  <si>
    <t>010451160901</t>
  </si>
  <si>
    <t>010451160902</t>
  </si>
  <si>
    <t>010451160903</t>
  </si>
  <si>
    <t>010451160904</t>
  </si>
  <si>
    <t>010454900101</t>
  </si>
  <si>
    <t>010454900102</t>
  </si>
  <si>
    <t>010454900103</t>
  </si>
  <si>
    <t>010454900104</t>
  </si>
  <si>
    <t>010454900201</t>
  </si>
  <si>
    <t>010454900202</t>
  </si>
  <si>
    <t>010454900203</t>
  </si>
  <si>
    <t>010454900204</t>
  </si>
  <si>
    <t>010454900301</t>
  </si>
  <si>
    <t>010454900302</t>
  </si>
  <si>
    <t>010454900303</t>
  </si>
  <si>
    <t>010454900304</t>
  </si>
  <si>
    <t>010454900401</t>
  </si>
  <si>
    <t>010454900402</t>
  </si>
  <si>
    <t>010454900403</t>
  </si>
  <si>
    <t>010454900404</t>
  </si>
  <si>
    <t>010454900501</t>
  </si>
  <si>
    <t>010454900502</t>
  </si>
  <si>
    <t>010454900503</t>
  </si>
  <si>
    <t>010454900504</t>
  </si>
  <si>
    <t>010454910201</t>
  </si>
  <si>
    <t>010454910202</t>
  </si>
  <si>
    <t>010454910203</t>
  </si>
  <si>
    <t>010454910204</t>
  </si>
  <si>
    <t>010454910301</t>
  </si>
  <si>
    <t>010454910302</t>
  </si>
  <si>
    <t>010454910303</t>
  </si>
  <si>
    <t>010454910304</t>
  </si>
  <si>
    <t>010454910402</t>
  </si>
  <si>
    <t>010454910403</t>
  </si>
  <si>
    <t>010454910404</t>
  </si>
  <si>
    <t>010454910502</t>
  </si>
  <si>
    <t>010454910503</t>
  </si>
  <si>
    <t>010454910504</t>
  </si>
  <si>
    <t>010454920101</t>
  </si>
  <si>
    <t>010454920102</t>
  </si>
  <si>
    <t>010454920103</t>
  </si>
  <si>
    <t>010454920104</t>
  </si>
  <si>
    <t>010454920201</t>
  </si>
  <si>
    <t>010454920202</t>
  </si>
  <si>
    <t>010454920203</t>
  </si>
  <si>
    <t>010454920204</t>
  </si>
  <si>
    <t>010454920301</t>
  </si>
  <si>
    <t>010454920302</t>
  </si>
  <si>
    <t>010454920303</t>
  </si>
  <si>
    <t>010454920304</t>
  </si>
  <si>
    <t>010455210101</t>
  </si>
  <si>
    <t>010455210102</t>
  </si>
  <si>
    <t>010455210103</t>
  </si>
  <si>
    <t>010455210104</t>
  </si>
  <si>
    <t>010455210202</t>
  </si>
  <si>
    <t>010455210203</t>
  </si>
  <si>
    <t>010455210204</t>
  </si>
  <si>
    <t>010455210302</t>
  </si>
  <si>
    <t>010455210303</t>
  </si>
  <si>
    <t>010455210304</t>
  </si>
  <si>
    <t>010553010101</t>
  </si>
  <si>
    <t>010553010102</t>
  </si>
  <si>
    <t>010553010103</t>
  </si>
  <si>
    <t>010553010104</t>
  </si>
  <si>
    <t>010553010201</t>
  </si>
  <si>
    <t>010553010202</t>
  </si>
  <si>
    <t>010553010203</t>
  </si>
  <si>
    <t>010553010204</t>
  </si>
  <si>
    <t>010553020101</t>
  </si>
  <si>
    <t>010553020102</t>
  </si>
  <si>
    <t>010553020103</t>
  </si>
  <si>
    <t>010553020104</t>
  </si>
  <si>
    <t>010553020201</t>
  </si>
  <si>
    <t>010553020202</t>
  </si>
  <si>
    <t>010553020203</t>
  </si>
  <si>
    <t>010553020204</t>
  </si>
  <si>
    <t>010553030201</t>
  </si>
  <si>
    <t>010553030202</t>
  </si>
  <si>
    <t>010553030203</t>
  </si>
  <si>
    <t>010553030204</t>
  </si>
  <si>
    <t>010553030301</t>
  </si>
  <si>
    <t>010553030302</t>
  </si>
  <si>
    <t>010553030303</t>
  </si>
  <si>
    <t>010553030304</t>
  </si>
  <si>
    <t>010553030601</t>
  </si>
  <si>
    <t>010553030602</t>
  </si>
  <si>
    <t>010553030603</t>
  </si>
  <si>
    <t>010553030604</t>
  </si>
  <si>
    <t>010553040101</t>
  </si>
  <si>
    <t>010553040102</t>
  </si>
  <si>
    <t>010553040103</t>
  </si>
  <si>
    <t>010553040104</t>
  </si>
  <si>
    <t>010553040201</t>
  </si>
  <si>
    <t>010553040202</t>
  </si>
  <si>
    <t>010553040203</t>
  </si>
  <si>
    <t>010553040204</t>
  </si>
  <si>
    <t>010553040302</t>
  </si>
  <si>
    <t>010553040303</t>
  </si>
  <si>
    <t>010755310101</t>
  </si>
  <si>
    <t>010755310102</t>
  </si>
  <si>
    <t>010755310103</t>
  </si>
  <si>
    <t>010755310104</t>
  </si>
  <si>
    <t>010755310201</t>
  </si>
  <si>
    <t>010755310202</t>
  </si>
  <si>
    <t>010755310203</t>
  </si>
  <si>
    <t>010755310204</t>
  </si>
  <si>
    <t>010755310301</t>
  </si>
  <si>
    <t>010755310302</t>
  </si>
  <si>
    <t>010755310303</t>
  </si>
  <si>
    <t>010755310304</t>
  </si>
  <si>
    <t>011055310129</t>
  </si>
  <si>
    <t>011055310130</t>
  </si>
  <si>
    <t>011055310132</t>
  </si>
  <si>
    <t>011055310134</t>
  </si>
  <si>
    <t>011055310136</t>
  </si>
  <si>
    <t>011055310329</t>
  </si>
  <si>
    <t>011055310330</t>
  </si>
  <si>
    <t>011055310332</t>
  </si>
  <si>
    <t>011055310334</t>
  </si>
  <si>
    <t>011055310336</t>
  </si>
  <si>
    <t>011055310429</t>
  </si>
  <si>
    <t>011055310430</t>
  </si>
  <si>
    <t>011055310432</t>
  </si>
  <si>
    <t>011055310434</t>
  </si>
  <si>
    <t>011055310436</t>
  </si>
  <si>
    <t>011055310529</t>
  </si>
  <si>
    <t>011055310530</t>
  </si>
  <si>
    <t>011055310532</t>
  </si>
  <si>
    <t>011055310534</t>
  </si>
  <si>
    <t>011055310536</t>
  </si>
  <si>
    <t>011055310629</t>
  </si>
  <si>
    <t>011055310630</t>
  </si>
  <si>
    <t>011055310632</t>
  </si>
  <si>
    <t>011055310634</t>
  </si>
  <si>
    <t>011055310636</t>
  </si>
  <si>
    <t>011055320101</t>
  </si>
  <si>
    <t>011055320102</t>
  </si>
  <si>
    <t>011055320103</t>
  </si>
  <si>
    <t>011055320104</t>
  </si>
  <si>
    <t>011055320501</t>
  </si>
  <si>
    <t>011055320502</t>
  </si>
  <si>
    <t>011055320503</t>
  </si>
  <si>
    <t>011055320504</t>
  </si>
  <si>
    <t>011055320701</t>
  </si>
  <si>
    <t>011055320702</t>
  </si>
  <si>
    <t>011055320703</t>
  </si>
  <si>
    <t>011055320704</t>
  </si>
  <si>
    <t>011055320801</t>
  </si>
  <si>
    <t>011055320802</t>
  </si>
  <si>
    <t>011055320803</t>
  </si>
  <si>
    <t>011055320804</t>
  </si>
  <si>
    <t>011055320901</t>
  </si>
  <si>
    <t>011055320902</t>
  </si>
  <si>
    <t>011055320903</t>
  </si>
  <si>
    <t>011055320904</t>
  </si>
  <si>
    <t>011055330101</t>
  </si>
  <si>
    <t>011055330102</t>
  </si>
  <si>
    <t>011055330103</t>
  </si>
  <si>
    <t>011055330104</t>
  </si>
  <si>
    <t>011055330201</t>
  </si>
  <si>
    <t>011055330202</t>
  </si>
  <si>
    <t>011055330203</t>
  </si>
  <si>
    <t>011055330204</t>
  </si>
  <si>
    <t>011055330301</t>
  </si>
  <si>
    <t>011055330302</t>
  </si>
  <si>
    <t>011055330303</t>
  </si>
  <si>
    <t>011055330304</t>
  </si>
  <si>
    <t>011055340101</t>
  </si>
  <si>
    <t>011055340102</t>
  </si>
  <si>
    <t>011055340103</t>
  </si>
  <si>
    <t>011055340104</t>
  </si>
  <si>
    <t>011055340301</t>
  </si>
  <si>
    <t>011055340302</t>
  </si>
  <si>
    <t>011055340303</t>
  </si>
  <si>
    <t>011055340304</t>
  </si>
  <si>
    <t>011055340401</t>
  </si>
  <si>
    <t>011055340402</t>
  </si>
  <si>
    <t>011055340403</t>
  </si>
  <si>
    <t>011055340404</t>
  </si>
  <si>
    <t>011055340701</t>
  </si>
  <si>
    <t>011055340702</t>
  </si>
  <si>
    <t>011055340703</t>
  </si>
  <si>
    <t>011055340704</t>
  </si>
  <si>
    <t>011055350101</t>
  </si>
  <si>
    <t>011055350102</t>
  </si>
  <si>
    <t>011055350103</t>
  </si>
  <si>
    <t>011055350104</t>
  </si>
  <si>
    <t>011055350201</t>
  </si>
  <si>
    <t>011055350202</t>
  </si>
  <si>
    <t>011055350203</t>
  </si>
  <si>
    <t>011055350204</t>
  </si>
  <si>
    <t>011055430101</t>
  </si>
  <si>
    <t>011055430102</t>
  </si>
  <si>
    <t>011055430103</t>
  </si>
  <si>
    <t>011055430104</t>
  </si>
  <si>
    <t>011055430201</t>
  </si>
  <si>
    <t>011055430202</t>
  </si>
  <si>
    <t>011055430203</t>
  </si>
  <si>
    <t>011055430204</t>
  </si>
  <si>
    <t>011055430301</t>
  </si>
  <si>
    <t>011055430302</t>
  </si>
  <si>
    <t>011055430303</t>
  </si>
  <si>
    <t>011055430304</t>
  </si>
  <si>
    <t>011155340129</t>
  </si>
  <si>
    <t>011155340130</t>
  </si>
  <si>
    <t>011155340132</t>
  </si>
  <si>
    <t>011155340134</t>
  </si>
  <si>
    <t>011155340229</t>
  </si>
  <si>
    <t>011155340230</t>
  </si>
  <si>
    <t>011155340232</t>
  </si>
  <si>
    <t>011155340234</t>
  </si>
  <si>
    <t>011155350229</t>
  </si>
  <si>
    <t>011155350230</t>
  </si>
  <si>
    <t>011155350232</t>
  </si>
  <si>
    <t>011155350234</t>
  </si>
  <si>
    <t>011155350236</t>
  </si>
  <si>
    <t>011155350429</t>
  </si>
  <si>
    <t>011155350430</t>
  </si>
  <si>
    <t>011155350432</t>
  </si>
  <si>
    <t>011155350434</t>
  </si>
  <si>
    <t>011155350436</t>
  </si>
  <si>
    <t>011155350529</t>
  </si>
  <si>
    <t>011155350530</t>
  </si>
  <si>
    <t>011155350532</t>
  </si>
  <si>
    <t>011155350534</t>
  </si>
  <si>
    <t>011155350536</t>
  </si>
  <si>
    <t>011155390101</t>
  </si>
  <si>
    <t>011155390102</t>
  </si>
  <si>
    <t>011155390103</t>
  </si>
  <si>
    <t>011155390104</t>
  </si>
  <si>
    <t>011155550101</t>
  </si>
  <si>
    <t>011155550102</t>
  </si>
  <si>
    <t>011155550103</t>
  </si>
  <si>
    <t>011155550104</t>
  </si>
  <si>
    <t>011155550301</t>
  </si>
  <si>
    <t>011155550302</t>
  </si>
  <si>
    <t>011155550303</t>
  </si>
  <si>
    <t>011155550304</t>
  </si>
  <si>
    <t>011155560101</t>
  </si>
  <si>
    <t>011155560102</t>
  </si>
  <si>
    <t>011155560103</t>
  </si>
  <si>
    <t>011155560104</t>
  </si>
  <si>
    <t>011155560201</t>
  </si>
  <si>
    <t>011155560202</t>
  </si>
  <si>
    <t>011155560203</t>
  </si>
  <si>
    <t>011155560204</t>
  </si>
  <si>
    <t>011155580101</t>
  </si>
  <si>
    <t>011155580102</t>
  </si>
  <si>
    <t>011155580103</t>
  </si>
  <si>
    <t>011155580104</t>
  </si>
  <si>
    <t>011155580301</t>
  </si>
  <si>
    <t>011155580302</t>
  </si>
  <si>
    <t>011155580303</t>
  </si>
  <si>
    <t>011155580304</t>
  </si>
  <si>
    <t>011155590101</t>
  </si>
  <si>
    <t>011155590102</t>
  </si>
  <si>
    <t>011155590103</t>
  </si>
  <si>
    <t>011155590104</t>
  </si>
  <si>
    <t>011155590201</t>
  </si>
  <si>
    <t>011155590202</t>
  </si>
  <si>
    <t>011155590203</t>
  </si>
  <si>
    <t>011155590204</t>
  </si>
  <si>
    <t>053155070201</t>
  </si>
  <si>
    <t>053155070202</t>
  </si>
  <si>
    <t>053155070203</t>
  </si>
  <si>
    <t>053155070501</t>
  </si>
  <si>
    <t>053155070502</t>
  </si>
  <si>
    <t>053155070503</t>
  </si>
  <si>
    <t>053155070601</t>
  </si>
  <si>
    <t>053155070602</t>
  </si>
  <si>
    <t>053155070603</t>
  </si>
  <si>
    <t>053155080201</t>
  </si>
  <si>
    <t>053155080202</t>
  </si>
  <si>
    <t>053155080203</t>
  </si>
  <si>
    <t>053155080401</t>
  </si>
  <si>
    <t>053155080402</t>
  </si>
  <si>
    <t>053155080403</t>
  </si>
  <si>
    <t>053255490101</t>
  </si>
  <si>
    <t>053255490102</t>
  </si>
  <si>
    <t>053255490103</t>
  </si>
  <si>
    <t>053255490104</t>
  </si>
  <si>
    <t>053255490701</t>
  </si>
  <si>
    <t>053255490702</t>
  </si>
  <si>
    <t>053255490703</t>
  </si>
  <si>
    <t>053255490704</t>
  </si>
  <si>
    <t>053255500101</t>
  </si>
  <si>
    <t>053255500102</t>
  </si>
  <si>
    <t>053255500103</t>
  </si>
  <si>
    <t>053255500104</t>
  </si>
  <si>
    <t>053255500301</t>
  </si>
  <si>
    <t>053255500302</t>
  </si>
  <si>
    <t>053255500303</t>
  </si>
  <si>
    <t>053255500304</t>
  </si>
  <si>
    <t>053255500401</t>
  </si>
  <si>
    <t>053255500402</t>
  </si>
  <si>
    <t>053255500403</t>
  </si>
  <si>
    <t>053255500404</t>
  </si>
  <si>
    <t>053255500801</t>
  </si>
  <si>
    <t>053255500802</t>
  </si>
  <si>
    <t>053255500803</t>
  </si>
  <si>
    <t>053255500804</t>
  </si>
  <si>
    <t>053255501001</t>
  </si>
  <si>
    <t>053255501002</t>
  </si>
  <si>
    <t>053255501003</t>
  </si>
  <si>
    <t>053255501004</t>
  </si>
  <si>
    <t>053255501101</t>
  </si>
  <si>
    <t>053255501102</t>
  </si>
  <si>
    <t>053255501103</t>
  </si>
  <si>
    <t>053255501104</t>
  </si>
  <si>
    <t>053255510102</t>
  </si>
  <si>
    <t>053255510103</t>
  </si>
  <si>
    <t>053255510104</t>
  </si>
  <si>
    <t>053255510402</t>
  </si>
  <si>
    <t>053255510403</t>
  </si>
  <si>
    <t>053255510404</t>
  </si>
  <si>
    <t>053255510502</t>
  </si>
  <si>
    <t>053255510503</t>
  </si>
  <si>
    <t>053255510504</t>
  </si>
  <si>
    <t>053255510602</t>
  </si>
  <si>
    <t>053255510603</t>
  </si>
  <si>
    <t>053255510604</t>
  </si>
  <si>
    <t>053255520301</t>
  </si>
  <si>
    <t>053255520302</t>
  </si>
  <si>
    <t>053255520303</t>
  </si>
  <si>
    <t>053255520304</t>
  </si>
  <si>
    <t>053255520401</t>
  </si>
  <si>
    <t>053255520402</t>
  </si>
  <si>
    <t>053255520403</t>
  </si>
  <si>
    <t>053255520404</t>
  </si>
  <si>
    <t>053255530101</t>
  </si>
  <si>
    <t>053255530103</t>
  </si>
  <si>
    <t>053255530104</t>
  </si>
  <si>
    <t>053255530501</t>
  </si>
  <si>
    <t>053255530502</t>
  </si>
  <si>
    <t>053255530503</t>
  </si>
  <si>
    <t>053255530504</t>
  </si>
  <si>
    <t>053255540201</t>
  </si>
  <si>
    <t>053255540202</t>
  </si>
  <si>
    <t>053255540203</t>
  </si>
  <si>
    <t>053255540204</t>
  </si>
  <si>
    <t>053255550201</t>
  </si>
  <si>
    <t>053255550202</t>
  </si>
  <si>
    <t>053255550203</t>
  </si>
  <si>
    <t>053255550204</t>
  </si>
  <si>
    <t>053255550301</t>
  </si>
  <si>
    <t>053255550302</t>
  </si>
  <si>
    <t>053255550303</t>
  </si>
  <si>
    <t>053255550304</t>
  </si>
  <si>
    <t>053255550401</t>
  </si>
  <si>
    <t>053255550402</t>
  </si>
  <si>
    <t>053255550403</t>
  </si>
  <si>
    <t>053255550404</t>
  </si>
  <si>
    <t>053255560101</t>
  </si>
  <si>
    <t>053255560102</t>
  </si>
  <si>
    <t>053255560103</t>
  </si>
  <si>
    <t>053255560104</t>
  </si>
  <si>
    <t>053255560501</t>
  </si>
  <si>
    <t>053255560502</t>
  </si>
  <si>
    <t>053255560503</t>
  </si>
  <si>
    <t>053255560504</t>
  </si>
  <si>
    <t>053255570101</t>
  </si>
  <si>
    <t>053255570102</t>
  </si>
  <si>
    <t>053255570103</t>
  </si>
  <si>
    <t>053255570104</t>
  </si>
  <si>
    <t>053255570401</t>
  </si>
  <si>
    <t>053255570402</t>
  </si>
  <si>
    <t>053255570403</t>
  </si>
  <si>
    <t>053255570404</t>
  </si>
  <si>
    <t>053255570501</t>
  </si>
  <si>
    <t>053255570502</t>
  </si>
  <si>
    <t>053255570503</t>
  </si>
  <si>
    <t>053255570504</t>
  </si>
  <si>
    <t>053255580101</t>
  </si>
  <si>
    <t>053255580102</t>
  </si>
  <si>
    <t>053255580103</t>
  </si>
  <si>
    <t>053255580104</t>
  </si>
  <si>
    <t>053255580201</t>
  </si>
  <si>
    <t>053255580202</t>
  </si>
  <si>
    <t>053255580203</t>
  </si>
  <si>
    <t>053255580204</t>
  </si>
  <si>
    <t>053255580302</t>
  </si>
  <si>
    <t>053255580303</t>
  </si>
  <si>
    <t>053255580304</t>
  </si>
  <si>
    <t>053255580601</t>
  </si>
  <si>
    <t>053255580602</t>
  </si>
  <si>
    <t>053255580603</t>
  </si>
  <si>
    <t>053255580604</t>
  </si>
  <si>
    <t>053255580701</t>
  </si>
  <si>
    <t>053255580702</t>
  </si>
  <si>
    <t>053255580703</t>
  </si>
  <si>
    <t>053255580704</t>
  </si>
  <si>
    <t>053255580801</t>
  </si>
  <si>
    <t>053255580802</t>
  </si>
  <si>
    <t>053255580803</t>
  </si>
  <si>
    <t>053255580804</t>
  </si>
  <si>
    <t>053255590102</t>
  </si>
  <si>
    <t>053255590103</t>
  </si>
  <si>
    <t>053255590104</t>
  </si>
  <si>
    <t>053255590403</t>
  </si>
  <si>
    <t>053255590404</t>
  </si>
  <si>
    <t>053255600101</t>
  </si>
  <si>
    <t>053255600102</t>
  </si>
  <si>
    <t>053255600103</t>
  </si>
  <si>
    <t>053255600104</t>
  </si>
  <si>
    <t>053255600301</t>
  </si>
  <si>
    <t>053255600302</t>
  </si>
  <si>
    <t>053255600303</t>
  </si>
  <si>
    <t>053255600304</t>
  </si>
  <si>
    <t>053255610101</t>
  </si>
  <si>
    <t>053255610102</t>
  </si>
  <si>
    <t>053255610103</t>
  </si>
  <si>
    <t>053255610104</t>
  </si>
  <si>
    <t>053255610301</t>
  </si>
  <si>
    <t>053255610302</t>
  </si>
  <si>
    <t>053255610303</t>
  </si>
  <si>
    <t>053255610304</t>
  </si>
  <si>
    <t>053451410301</t>
  </si>
  <si>
    <t>053451410302</t>
  </si>
  <si>
    <t>053451410303</t>
  </si>
  <si>
    <t>053451410304</t>
  </si>
  <si>
    <t>053451410701</t>
  </si>
  <si>
    <t>053451410702</t>
  </si>
  <si>
    <t>053451410703</t>
  </si>
  <si>
    <t>053451410704</t>
  </si>
  <si>
    <t>053451410801</t>
  </si>
  <si>
    <t>053451410802</t>
  </si>
  <si>
    <t>053451410803</t>
  </si>
  <si>
    <t>053451410804</t>
  </si>
  <si>
    <t>053451420401</t>
  </si>
  <si>
    <t>053451420402</t>
  </si>
  <si>
    <t>053451420403</t>
  </si>
  <si>
    <t>053451420404</t>
  </si>
  <si>
    <t>053451420603</t>
  </si>
  <si>
    <t>053451420604</t>
  </si>
  <si>
    <t>053451430101</t>
  </si>
  <si>
    <t>053451430102</t>
  </si>
  <si>
    <t>053451430103</t>
  </si>
  <si>
    <t>053451430104</t>
  </si>
  <si>
    <t>053451430302</t>
  </si>
  <si>
    <t>053451430303</t>
  </si>
  <si>
    <t>053451430304</t>
  </si>
  <si>
    <t>053451440101</t>
  </si>
  <si>
    <t>053451440102</t>
  </si>
  <si>
    <t>053451440103</t>
  </si>
  <si>
    <t>053451440104</t>
  </si>
  <si>
    <t>053451440201</t>
  </si>
  <si>
    <t>053451440202</t>
  </si>
  <si>
    <t>053451440203</t>
  </si>
  <si>
    <t>053451440204</t>
  </si>
  <si>
    <t>053454960201</t>
  </si>
  <si>
    <t>053454960202</t>
  </si>
  <si>
    <t>053454960203</t>
  </si>
  <si>
    <t>053454960204</t>
  </si>
  <si>
    <t>053454960301</t>
  </si>
  <si>
    <t>053454960302</t>
  </si>
  <si>
    <t>053454960303</t>
  </si>
  <si>
    <t>053454960304</t>
  </si>
  <si>
    <t>053454960401</t>
  </si>
  <si>
    <t>053454960402</t>
  </si>
  <si>
    <t>053454960403</t>
  </si>
  <si>
    <t>053454960404</t>
  </si>
  <si>
    <t>053454970302</t>
  </si>
  <si>
    <t>053454970303</t>
  </si>
  <si>
    <t>053454970304</t>
  </si>
  <si>
    <t>053454970402</t>
  </si>
  <si>
    <t>053454970403</t>
  </si>
  <si>
    <t>053454970404</t>
  </si>
  <si>
    <t>053454970503</t>
  </si>
  <si>
    <t>053454970504</t>
  </si>
  <si>
    <t>053454970601</t>
  </si>
  <si>
    <t>053454970602</t>
  </si>
  <si>
    <t>053454970603</t>
  </si>
  <si>
    <t>053454970604</t>
  </si>
  <si>
    <t>053454980103</t>
  </si>
  <si>
    <t>053454980104</t>
  </si>
  <si>
    <t>053454980501</t>
  </si>
  <si>
    <t>053454980502</t>
  </si>
  <si>
    <t>053454980503</t>
  </si>
  <si>
    <t>053454980504</t>
  </si>
  <si>
    <t>053454980701</t>
  </si>
  <si>
    <t>053454980702</t>
  </si>
  <si>
    <t>053454980703</t>
  </si>
  <si>
    <t>053454980704</t>
  </si>
  <si>
    <t>053454980802</t>
  </si>
  <si>
    <t>053454980803</t>
  </si>
  <si>
    <t>053454980804</t>
  </si>
  <si>
    <t>053454990101</t>
  </si>
  <si>
    <t>053454990102</t>
  </si>
  <si>
    <t>053454990103</t>
  </si>
  <si>
    <t>053454990104</t>
  </si>
  <si>
    <t>053454990302</t>
  </si>
  <si>
    <t>053454990303</t>
  </si>
  <si>
    <t>053454990304</t>
  </si>
  <si>
    <t>053553100101</t>
  </si>
  <si>
    <t>053553100102</t>
  </si>
  <si>
    <t>053553100103</t>
  </si>
  <si>
    <t>053553100301</t>
  </si>
  <si>
    <t>053553100302</t>
  </si>
  <si>
    <t>053553100303</t>
  </si>
  <si>
    <t>053553120201</t>
  </si>
  <si>
    <t>053553120202</t>
  </si>
  <si>
    <t>053553120203</t>
  </si>
  <si>
    <t>053553120501</t>
  </si>
  <si>
    <t>053553120502</t>
  </si>
  <si>
    <t>053553120503</t>
  </si>
  <si>
    <t>053553140101</t>
  </si>
  <si>
    <t>053553140102</t>
  </si>
  <si>
    <t>053553140103</t>
  </si>
  <si>
    <t>053553140202</t>
  </si>
  <si>
    <t>053553140203</t>
  </si>
  <si>
    <t>053553140301</t>
  </si>
  <si>
    <t>053553140302</t>
  </si>
  <si>
    <t>053553140303</t>
  </si>
  <si>
    <t>053553140401</t>
  </si>
  <si>
    <t>053553140402</t>
  </si>
  <si>
    <t>053553140403</t>
  </si>
  <si>
    <t>053553160101</t>
  </si>
  <si>
    <t>053553160102</t>
  </si>
  <si>
    <t>053553160103</t>
  </si>
  <si>
    <t>053553160201</t>
  </si>
  <si>
    <t>053553160202</t>
  </si>
  <si>
    <t>053553160203</t>
  </si>
  <si>
    <t>053553160301</t>
  </si>
  <si>
    <t>053553160302</t>
  </si>
  <si>
    <t>053553160303</t>
  </si>
  <si>
    <t>053553160701</t>
  </si>
  <si>
    <t>053553160702</t>
  </si>
  <si>
    <t>053553160703</t>
  </si>
  <si>
    <t>053553160801</t>
  </si>
  <si>
    <t>053553160802</t>
  </si>
  <si>
    <t>053553160803</t>
  </si>
  <si>
    <t>053553160901</t>
  </si>
  <si>
    <t>053553160902</t>
  </si>
  <si>
    <t>053553170101</t>
  </si>
  <si>
    <t>053553170102</t>
  </si>
  <si>
    <t>053553170103</t>
  </si>
  <si>
    <t>053553170201</t>
  </si>
  <si>
    <t>053553170202</t>
  </si>
  <si>
    <t>053553170203</t>
  </si>
  <si>
    <t>053553170401</t>
  </si>
  <si>
    <t>053553170402</t>
  </si>
  <si>
    <t>053553170403</t>
  </si>
  <si>
    <t>053553170501</t>
  </si>
  <si>
    <t>053553170502</t>
  </si>
  <si>
    <t>053553170503</t>
  </si>
  <si>
    <t>053553180102</t>
  </si>
  <si>
    <t>053553180103</t>
  </si>
  <si>
    <t>053553180302</t>
  </si>
  <si>
    <t>053553180303</t>
  </si>
  <si>
    <t>053755220101</t>
  </si>
  <si>
    <t>053755220102</t>
  </si>
  <si>
    <t>053755220103</t>
  </si>
  <si>
    <t>053755220301</t>
  </si>
  <si>
    <t>053755220302</t>
  </si>
  <si>
    <t>053755220303</t>
  </si>
  <si>
    <t>053755230101</t>
  </si>
  <si>
    <t>053755230102</t>
  </si>
  <si>
    <t>053755230103</t>
  </si>
  <si>
    <t>053755230201</t>
  </si>
  <si>
    <t>053755230202</t>
  </si>
  <si>
    <t>053755230203</t>
  </si>
  <si>
    <t>053955190102</t>
  </si>
  <si>
    <t>053955190103</t>
  </si>
  <si>
    <t>053955190104</t>
  </si>
  <si>
    <t>053955190201</t>
  </si>
  <si>
    <t>053955190202</t>
  </si>
  <si>
    <t>053955190203</t>
  </si>
  <si>
    <t>053955190204</t>
  </si>
  <si>
    <t>053955190503</t>
  </si>
  <si>
    <t>053955190504</t>
  </si>
  <si>
    <t>053955200101</t>
  </si>
  <si>
    <t>053955200102</t>
  </si>
  <si>
    <t>053955200103</t>
  </si>
  <si>
    <t>053955200104</t>
  </si>
  <si>
    <t>053955200201</t>
  </si>
  <si>
    <t>053955200202</t>
  </si>
  <si>
    <t>053955200203</t>
  </si>
  <si>
    <t>053955200204</t>
  </si>
  <si>
    <t>053955200401</t>
  </si>
  <si>
    <t>053955200402</t>
  </si>
  <si>
    <t>053955200403</t>
  </si>
  <si>
    <t>053955200404</t>
  </si>
  <si>
    <t>053955200701</t>
  </si>
  <si>
    <t>053955200702</t>
  </si>
  <si>
    <t>053955200703</t>
  </si>
  <si>
    <t>053955200704</t>
  </si>
  <si>
    <t>053955200801</t>
  </si>
  <si>
    <t>053955200802</t>
  </si>
  <si>
    <t>053955200803</t>
  </si>
  <si>
    <t>053955200804</t>
  </si>
  <si>
    <t>053955200901</t>
  </si>
  <si>
    <t>053955200902</t>
  </si>
  <si>
    <t>053955200903</t>
  </si>
  <si>
    <t>053955200904</t>
  </si>
  <si>
    <t>053955201001</t>
  </si>
  <si>
    <t>053955201002</t>
  </si>
  <si>
    <t>053955201003</t>
  </si>
  <si>
    <t>053955201004</t>
  </si>
  <si>
    <t>053955210101</t>
  </si>
  <si>
    <t>053955210102</t>
  </si>
  <si>
    <t>053955210103</t>
  </si>
  <si>
    <t>053955210104</t>
  </si>
  <si>
    <t>053955220102</t>
  </si>
  <si>
    <t>053955220103</t>
  </si>
  <si>
    <t>053955220104</t>
  </si>
  <si>
    <t>053955220303</t>
  </si>
  <si>
    <t>053955220304</t>
  </si>
  <si>
    <t>054055130225</t>
  </si>
  <si>
    <t>054055130226</t>
  </si>
  <si>
    <t>054055130227</t>
  </si>
  <si>
    <t>054055130228</t>
  </si>
  <si>
    <t>054055130229</t>
  </si>
  <si>
    <t>054055130325</t>
  </si>
  <si>
    <t>054055130326</t>
  </si>
  <si>
    <t>054055130327</t>
  </si>
  <si>
    <t>054055130328</t>
  </si>
  <si>
    <t>054055130329</t>
  </si>
  <si>
    <t>054055130425</t>
  </si>
  <si>
    <t>054055130426</t>
  </si>
  <si>
    <t>054055130427</t>
  </si>
  <si>
    <t>054055130428</t>
  </si>
  <si>
    <t>054055130429</t>
  </si>
  <si>
    <t>054055130925</t>
  </si>
  <si>
    <t>054055130926</t>
  </si>
  <si>
    <t>054055130927</t>
  </si>
  <si>
    <t>054055130928</t>
  </si>
  <si>
    <t>054055130929</t>
  </si>
  <si>
    <t>054055140125</t>
  </si>
  <si>
    <t>054055140126</t>
  </si>
  <si>
    <t>054055140127</t>
  </si>
  <si>
    <t>054055140128</t>
  </si>
  <si>
    <t>054055140129</t>
  </si>
  <si>
    <t>054055140225</t>
  </si>
  <si>
    <t>054055140226</t>
  </si>
  <si>
    <t>054055140227</t>
  </si>
  <si>
    <t>054055140228</t>
  </si>
  <si>
    <t>054055140229</t>
  </si>
  <si>
    <t>054055140425</t>
  </si>
  <si>
    <t>054055140426</t>
  </si>
  <si>
    <t>054055140427</t>
  </si>
  <si>
    <t>054055140428</t>
  </si>
  <si>
    <t>054055140429</t>
  </si>
  <si>
    <t>054055150101</t>
  </si>
  <si>
    <t>054055150102</t>
  </si>
  <si>
    <t>054055150103</t>
  </si>
  <si>
    <t>054055150201</t>
  </si>
  <si>
    <t>054055150202</t>
  </si>
  <si>
    <t>054055150203</t>
  </si>
  <si>
    <t>054055150501</t>
  </si>
  <si>
    <t>054055150502</t>
  </si>
  <si>
    <t>054055150503</t>
  </si>
  <si>
    <t>054055530101</t>
  </si>
  <si>
    <t>054055530102</t>
  </si>
  <si>
    <t>054055530103</t>
  </si>
  <si>
    <t>054055530201</t>
  </si>
  <si>
    <t>054055530202</t>
  </si>
  <si>
    <t>054055530203</t>
  </si>
  <si>
    <t>054055530501</t>
  </si>
  <si>
    <t>054055530502</t>
  </si>
  <si>
    <t>054055530503</t>
  </si>
  <si>
    <t>054055540101</t>
  </si>
  <si>
    <t>054055540102</t>
  </si>
  <si>
    <t>054055540103</t>
  </si>
  <si>
    <t>054055550101</t>
  </si>
  <si>
    <t>054055550102</t>
  </si>
  <si>
    <t>054055550103</t>
  </si>
  <si>
    <t>054055550401</t>
  </si>
  <si>
    <t>054055550402</t>
  </si>
  <si>
    <t>054055550403</t>
  </si>
  <si>
    <t>054155520925</t>
  </si>
  <si>
    <t>054155520926</t>
  </si>
  <si>
    <t>054155520927</t>
  </si>
  <si>
    <t>054155520928</t>
  </si>
  <si>
    <t>054155520929</t>
  </si>
  <si>
    <t>054155530325</t>
  </si>
  <si>
    <t>054155530326</t>
  </si>
  <si>
    <t>054155530327</t>
  </si>
  <si>
    <t>054155530328</t>
  </si>
  <si>
    <t>054155530329</t>
  </si>
  <si>
    <t>054155540101</t>
  </si>
  <si>
    <t>054155540102</t>
  </si>
  <si>
    <t>054155540103</t>
  </si>
  <si>
    <t>054155540301</t>
  </si>
  <si>
    <t>054155540302</t>
  </si>
  <si>
    <t>054155540303</t>
  </si>
  <si>
    <t>054155540502</t>
  </si>
  <si>
    <t>054155540503</t>
  </si>
  <si>
    <t>054155550101</t>
  </si>
  <si>
    <t>054155550102</t>
  </si>
  <si>
    <t>054155550103</t>
  </si>
  <si>
    <t>054155550902</t>
  </si>
  <si>
    <t>054155550903</t>
  </si>
  <si>
    <t>054155560125</t>
  </si>
  <si>
    <t>054155560126</t>
  </si>
  <si>
    <t>054155560127</t>
  </si>
  <si>
    <t>054155560128</t>
  </si>
  <si>
    <t>054155560129</t>
  </si>
  <si>
    <t>054155560325</t>
  </si>
  <si>
    <t>054155560327</t>
  </si>
  <si>
    <t>054155560328</t>
  </si>
  <si>
    <t>054155560329</t>
  </si>
  <si>
    <t>054655010101</t>
  </si>
  <si>
    <t>054655010102</t>
  </si>
  <si>
    <t>054655010103</t>
  </si>
  <si>
    <t>054655010201</t>
  </si>
  <si>
    <t>054655010202</t>
  </si>
  <si>
    <t>054655010203</t>
  </si>
  <si>
    <t>054655400203</t>
  </si>
  <si>
    <t>05355316</t>
  </si>
  <si>
    <t>05395520</t>
  </si>
  <si>
    <t>01015514</t>
  </si>
  <si>
    <t>05355314</t>
  </si>
  <si>
    <t>01025565</t>
  </si>
  <si>
    <t>01045491</t>
  </si>
  <si>
    <t>01055304</t>
  </si>
  <si>
    <t>05345497</t>
  </si>
  <si>
    <t>05325558</t>
  </si>
  <si>
    <t>05355318</t>
  </si>
  <si>
    <t>05395519</t>
  </si>
  <si>
    <t>05345498</t>
  </si>
  <si>
    <t>05415554</t>
  </si>
  <si>
    <t>05345142</t>
  </si>
  <si>
    <t>05355317</t>
  </si>
  <si>
    <t>05405514</t>
  </si>
  <si>
    <t>01045521</t>
  </si>
  <si>
    <t>05345499</t>
  </si>
  <si>
    <t>05415556</t>
  </si>
  <si>
    <t>05345496</t>
  </si>
  <si>
    <t>01045490</t>
  </si>
  <si>
    <t>01115535</t>
  </si>
  <si>
    <t>05355312</t>
  </si>
  <si>
    <t>05375522</t>
  </si>
  <si>
    <t>05325559</t>
  </si>
  <si>
    <t>05325552</t>
  </si>
  <si>
    <t>01055303</t>
  </si>
  <si>
    <t>05375523</t>
  </si>
  <si>
    <t>05415555</t>
  </si>
  <si>
    <t>05325551</t>
  </si>
  <si>
    <t>01115555</t>
  </si>
  <si>
    <t>05405513</t>
  </si>
  <si>
    <t>05465540</t>
  </si>
  <si>
    <t>01025566</t>
  </si>
  <si>
    <t>01055302</t>
  </si>
  <si>
    <t>05405553</t>
  </si>
  <si>
    <t>05345144</t>
  </si>
  <si>
    <t>05345143</t>
  </si>
  <si>
    <t>05325553</t>
  </si>
  <si>
    <t>01025567</t>
  </si>
  <si>
    <t>01045116</t>
  </si>
  <si>
    <t>05325550</t>
  </si>
  <si>
    <t>01025563</t>
  </si>
  <si>
    <t>05315508</t>
  </si>
  <si>
    <t>05405515</t>
  </si>
  <si>
    <t>05345141</t>
  </si>
  <si>
    <t>01045492</t>
  </si>
  <si>
    <t>05405555</t>
  </si>
  <si>
    <t>01105532</t>
  </si>
  <si>
    <t>05395522</t>
  </si>
  <si>
    <t>05415553</t>
  </si>
  <si>
    <t>01115539</t>
  </si>
  <si>
    <t>05415552</t>
  </si>
  <si>
    <t>01025564</t>
  </si>
  <si>
    <t>05325560</t>
  </si>
  <si>
    <t>05465501</t>
  </si>
  <si>
    <t>01115556</t>
  </si>
  <si>
    <t>01015515</t>
  </si>
  <si>
    <t>01115558</t>
  </si>
  <si>
    <t>01105531</t>
  </si>
  <si>
    <t>05325557</t>
  </si>
  <si>
    <t>01105533</t>
  </si>
  <si>
    <t>01105543</t>
  </si>
  <si>
    <t>01045115</t>
  </si>
  <si>
    <t>05325555</t>
  </si>
  <si>
    <t>01115534</t>
  </si>
  <si>
    <t>05315507</t>
  </si>
  <si>
    <t>01105535</t>
  </si>
  <si>
    <t>01105534</t>
  </si>
  <si>
    <t>01115559</t>
  </si>
  <si>
    <t>05325561</t>
  </si>
  <si>
    <t>05405554</t>
  </si>
  <si>
    <t>05355310</t>
  </si>
  <si>
    <t>05325549</t>
  </si>
  <si>
    <t>01075531</t>
  </si>
  <si>
    <t>05395521</t>
  </si>
  <si>
    <t>05325556</t>
  </si>
  <si>
    <t>05325554</t>
  </si>
  <si>
    <t>01055301</t>
  </si>
  <si>
    <t>Target IMU</t>
  </si>
  <si>
    <t>IMU%=1-landed cost/Net Tag Price</t>
    <phoneticPr fontId="8" type="noConversion"/>
  </si>
  <si>
    <t>Target GP%</t>
    <phoneticPr fontId="8" type="noConversion"/>
  </si>
  <si>
    <t>MOQ</t>
  </si>
  <si>
    <t>CURRENCY</t>
    <phoneticPr fontId="8" type="noConversion"/>
  </si>
  <si>
    <t>RMB</t>
    <phoneticPr fontId="8" type="noConversion"/>
  </si>
  <si>
    <t>Avg Tag Price</t>
    <phoneticPr fontId="8" type="noConversion"/>
  </si>
  <si>
    <t>ASP</t>
    <phoneticPr fontId="8" type="noConversion"/>
  </si>
  <si>
    <t xml:space="preserve">AUC </t>
    <phoneticPr fontId="8" type="noConversion"/>
  </si>
  <si>
    <t>CN Tax = 13%</t>
    <phoneticPr fontId="8" type="noConversion"/>
  </si>
  <si>
    <t>GW</t>
  </si>
  <si>
    <t>Category Name</t>
    <phoneticPr fontId="8" type="noConversion"/>
  </si>
  <si>
    <t>Category Code</t>
    <phoneticPr fontId="8" type="noConversion"/>
  </si>
  <si>
    <t>Style Code</t>
    <phoneticPr fontId="8" type="noConversion"/>
  </si>
  <si>
    <t>Brand</t>
  </si>
  <si>
    <t>Launch Month</t>
    <phoneticPr fontId="8" type="noConversion"/>
  </si>
  <si>
    <t>Style type</t>
    <phoneticPr fontId="8" type="noConversion"/>
  </si>
  <si>
    <t xml:space="preserve">Color </t>
    <phoneticPr fontId="8" type="noConversion"/>
  </si>
  <si>
    <t>Description</t>
  </si>
  <si>
    <t>Color Code</t>
    <phoneticPr fontId="8" type="noConversion"/>
  </si>
  <si>
    <t>Article</t>
    <phoneticPr fontId="8" type="noConversion"/>
  </si>
  <si>
    <t>Remark</t>
    <phoneticPr fontId="8" type="noConversion"/>
  </si>
  <si>
    <t>Remark 2</t>
    <phoneticPr fontId="8" type="noConversion"/>
  </si>
  <si>
    <t>PO FOB Export
(RMB)</t>
    <phoneticPr fontId="8" type="noConversion"/>
  </si>
  <si>
    <t>Landed FOB  (HKD)</t>
    <phoneticPr fontId="8" type="noConversion"/>
  </si>
  <si>
    <t xml:space="preserve">Tag Price </t>
    <phoneticPr fontId="8" type="noConversion"/>
  </si>
  <si>
    <t>Qty</t>
    <phoneticPr fontId="8" type="noConversion"/>
  </si>
  <si>
    <t>hk254</t>
  </si>
  <si>
    <t xml:space="preserve">ASP </t>
    <phoneticPr fontId="8" type="noConversion"/>
  </si>
  <si>
    <t>GP%</t>
    <phoneticPr fontId="8" type="noConversion"/>
  </si>
  <si>
    <t>Tag Price Amount</t>
    <phoneticPr fontId="8" type="noConversion"/>
  </si>
  <si>
    <t>Total Sales Amount</t>
    <phoneticPr fontId="8" type="noConversion"/>
  </si>
  <si>
    <t>Cost</t>
    <phoneticPr fontId="8" type="noConversion"/>
  </si>
  <si>
    <t>IMU %</t>
    <phoneticPr fontId="8" type="noConversion"/>
  </si>
  <si>
    <t>Discount Rate</t>
    <phoneticPr fontId="8" type="noConversion"/>
  </si>
  <si>
    <t>GM</t>
  </si>
  <si>
    <t>ICING</t>
  </si>
  <si>
    <t xml:space="preserve">SOFT PINK                                                                                           </t>
  </si>
  <si>
    <t xml:space="preserve">CTN PQE PLO SS    PLO                                                                               </t>
  </si>
  <si>
    <t>01</t>
  </si>
  <si>
    <t xml:space="preserve">OATMEAL                                                                                             </t>
  </si>
  <si>
    <t>07</t>
  </si>
  <si>
    <t xml:space="preserve">HUNTER GREEN                                                                                        </t>
  </si>
  <si>
    <t>09</t>
  </si>
  <si>
    <t xml:space="preserve">IRIS BLUE                                                                                           </t>
  </si>
  <si>
    <t>15</t>
  </si>
  <si>
    <t xml:space="preserve">NAVY                                                                                                </t>
  </si>
  <si>
    <t>18</t>
  </si>
  <si>
    <t xml:space="preserve">MHG                                                                                                 </t>
  </si>
  <si>
    <t>22</t>
  </si>
  <si>
    <t xml:space="preserve">LHG                                                                                                 </t>
  </si>
  <si>
    <t>23</t>
  </si>
  <si>
    <t xml:space="preserve">WHITE                                                                                               </t>
  </si>
  <si>
    <t>24</t>
  </si>
  <si>
    <t xml:space="preserve">BLACK                                                                                               </t>
  </si>
  <si>
    <t>25</t>
  </si>
  <si>
    <t xml:space="preserve">COAL GREY                                                                                           </t>
  </si>
  <si>
    <t>26</t>
  </si>
  <si>
    <t xml:space="preserve">GREEN/WHITE STRIIPE                                                                                 </t>
  </si>
  <si>
    <t xml:space="preserve">CTN PQE PLO SS SLM   PLO                                                                            </t>
  </si>
  <si>
    <t xml:space="preserve">NAVY/WHITE STRIPE                                                                                   </t>
  </si>
  <si>
    <t>02</t>
  </si>
  <si>
    <t>Tee</t>
  </si>
  <si>
    <t xml:space="preserve">WHITE/NAVY STRIPE                                                                                   </t>
  </si>
  <si>
    <t xml:space="preserve">CTN JRSY CRW NCK SS SLM   TE                                                                        </t>
  </si>
  <si>
    <t xml:space="preserve">WHITE/GREEN STRIPE                                                                                  </t>
  </si>
  <si>
    <t>04</t>
  </si>
  <si>
    <t>06</t>
  </si>
  <si>
    <t>03</t>
  </si>
  <si>
    <t xml:space="preserve">SAGE                                                                                                </t>
  </si>
  <si>
    <t>08</t>
  </si>
  <si>
    <t xml:space="preserve">DEEP BLUE                                                                                           </t>
  </si>
  <si>
    <t>12</t>
  </si>
  <si>
    <t>13</t>
  </si>
  <si>
    <t xml:space="preserve">STONE                                                                                               </t>
  </si>
  <si>
    <t>16</t>
  </si>
  <si>
    <t xml:space="preserve">CTN RB CRW NCK SLVLS SLM   TE                                                                       </t>
  </si>
  <si>
    <t xml:space="preserve">White                                                                                               </t>
  </si>
  <si>
    <t xml:space="preserve">CTN OXFRD FL OPNNG LS RGLR BTN FRNT GRMNT WSH OXFR                                                  </t>
  </si>
  <si>
    <t>05</t>
  </si>
  <si>
    <t xml:space="preserve">Blue                                                                                                </t>
  </si>
  <si>
    <t xml:space="preserve">Dark Navy                                                                                           </t>
  </si>
  <si>
    <t xml:space="preserve">CTN PPLN FL OPNNG LS RGLR BTN FRNT GRMNT WSH PPLN                                                   </t>
  </si>
  <si>
    <t xml:space="preserve">WHITE/NAVY STR                                                                                      </t>
  </si>
  <si>
    <t xml:space="preserve">LNN/CTN PPLN FL OPNNG LS RGLR BTN FRNT GRMNT WSH L                                                  </t>
  </si>
  <si>
    <t xml:space="preserve">White/Blue Str                                                                                      </t>
  </si>
  <si>
    <t xml:space="preserve">Navy                                                                                                </t>
  </si>
  <si>
    <t xml:space="preserve">Dusty Blue                                                                                          </t>
  </si>
  <si>
    <t xml:space="preserve">L.Blue                                                                                              </t>
  </si>
  <si>
    <t xml:space="preserve">Black                                                                                               </t>
  </si>
  <si>
    <t xml:space="preserve">LNN PPLN FL OPNNG LS RGLR BTN FRNT GRMNT WSH OTHR                                                   </t>
  </si>
  <si>
    <t xml:space="preserve">Rayal Blue                                                                                          </t>
  </si>
  <si>
    <t xml:space="preserve">CTN OXFRD FL OPNNG SS RLX BTN FRNT GRMNT WSH OXFRD                                                  </t>
  </si>
  <si>
    <t xml:space="preserve">Light Blue                                                                                          </t>
  </si>
  <si>
    <t xml:space="preserve">Blue Str                                                                                            </t>
  </si>
  <si>
    <t xml:space="preserve">NYLN  FL OPNNG SS RGLR BTN FRNT  SHRT                                                               </t>
  </si>
  <si>
    <t xml:space="preserve">EBONY                                                                                               </t>
  </si>
  <si>
    <t xml:space="preserve">CTN JRSY RND NCK SLVLS  RB HM CF GRMNT WSH VST (7G                                                  </t>
  </si>
  <si>
    <t xml:space="preserve">DARK NAVY                                                                                           </t>
  </si>
  <si>
    <t xml:space="preserve">CTN/PLYSTR CBLE PLO SS  BTN FRNT GRMNT WSH SWTR (1                                                  </t>
  </si>
  <si>
    <t xml:space="preserve">SAGE GREEN                                                                                          </t>
  </si>
  <si>
    <t xml:space="preserve">BLUE                                                                                                </t>
  </si>
  <si>
    <t xml:space="preserve">CTN/PLYSTR JRSY PLO SS  BTN FRNT GRMNT WSH SWTR (1                                                  </t>
  </si>
  <si>
    <t xml:space="preserve">SOFT BLUE                                                                                           </t>
  </si>
  <si>
    <t xml:space="preserve">LINEN                                                                                               </t>
  </si>
  <si>
    <t xml:space="preserve">SAND                                                                                                </t>
  </si>
  <si>
    <t xml:space="preserve">NYLN  HDE LS  FL ZP  JCKT                                                                           </t>
  </si>
  <si>
    <t xml:space="preserve">CTN/SPNDX TWL   RGLR ZIPPER GRMNT WSH SHRTS                                                         </t>
  </si>
  <si>
    <t xml:space="preserve">KHAKI                                                                                               </t>
  </si>
  <si>
    <t xml:space="preserve">CTN/SPNDX TWL   RGLR PLT GRMNT WSH SHRTS                                                            </t>
  </si>
  <si>
    <t xml:space="preserve">OLIVE                                                                                               </t>
  </si>
  <si>
    <t xml:space="preserve">Signature Black [Black]                                                                             </t>
  </si>
  <si>
    <t xml:space="preserve">LNN/CTN TWL   RGLR  GRMNT WSH SHRTS                                                                 </t>
  </si>
  <si>
    <t xml:space="preserve">NYLN TWL   RGLR ELSTC WST GRMNT WSH SHRTS                                                           </t>
  </si>
  <si>
    <t xml:space="preserve">VINTAGE RED                                                                                         </t>
  </si>
  <si>
    <t xml:space="preserve">GREEN                                                                                               </t>
  </si>
  <si>
    <t xml:space="preserve">NYLN/CTN TWL   RGLR ELSTC WST GRMNT WSH SHRTS                                                       </t>
  </si>
  <si>
    <t xml:space="preserve">NYLN/SPNDX PLN WVE   ESY   SHRTS                                                                    </t>
  </si>
  <si>
    <t xml:space="preserve">BRITISH KHAKI                                                                                       </t>
  </si>
  <si>
    <t xml:space="preserve">CTN TWL   WDE LG ZIPPER GRMNT WSH PNTS                                                              </t>
  </si>
  <si>
    <t xml:space="preserve">NYLN/SPNDX    ESY   PNTS (JGR)                                                                      </t>
  </si>
  <si>
    <t xml:space="preserve">NYLN/SPNDX PLN WVE   TPR   PNTS                                                                     </t>
  </si>
  <si>
    <t xml:space="preserve">Sand                                                                                                </t>
  </si>
  <si>
    <t xml:space="preserve">NYLN/SPNDX TWL   RGLR PCKT GRMNT WSH PNTS                                                           </t>
  </si>
  <si>
    <t xml:space="preserve">Cream                                                                                               </t>
  </si>
  <si>
    <t xml:space="preserve">CTN/NYLN PLN WVE   RGLR   PNTS                                                                      </t>
  </si>
  <si>
    <t xml:space="preserve">Olive                                                                                               </t>
  </si>
  <si>
    <t xml:space="preserve">NYLN/CTN PLN WVE   RGLR   PNTS                                                                      </t>
  </si>
  <si>
    <t xml:space="preserve">Washed L.BLUE                                                                                       </t>
  </si>
  <si>
    <t xml:space="preserve">W CTN DNM   SLM ZIPPER WTH WSH DRSS (WVN)                                                           </t>
  </si>
  <si>
    <t xml:space="preserve">Washed M.BLUE                                                                                       </t>
  </si>
  <si>
    <t xml:space="preserve">W NYLN/CTN       DRSS (WVN)                                                                         </t>
  </si>
  <si>
    <t xml:space="preserve">W CTN/LYCRA PQE CRW NCK SS SLM   PLO                                                                </t>
  </si>
  <si>
    <t xml:space="preserve">L.BLUE                                                                                              </t>
  </si>
  <si>
    <t xml:space="preserve">W CTN PQE CRW NCK SS SLM   PLO                                                                      </t>
  </si>
  <si>
    <t xml:space="preserve">W CTN JRSY CRW NCK SS LSE   TE                                                                      </t>
  </si>
  <si>
    <t xml:space="preserve">GREEN/OFF WHITE                                                                                     </t>
  </si>
  <si>
    <t xml:space="preserve">W CTN JRSY CRW NCK LS LSE   TE                                                                      </t>
  </si>
  <si>
    <t xml:space="preserve">NAVY/OFF WHITE                                                                                      </t>
  </si>
  <si>
    <t xml:space="preserve">BLACK/OFF WHITE                                                                                     </t>
  </si>
  <si>
    <t xml:space="preserve">W CTN RB CRW NCK LS LSE   TE                                                                        </t>
  </si>
  <si>
    <t xml:space="preserve">PINK                                                                                                </t>
  </si>
  <si>
    <t xml:space="preserve">BUTTER YELLOW                                                                                       </t>
  </si>
  <si>
    <t xml:space="preserve">LAVENDER                                                                                            </t>
  </si>
  <si>
    <t>10</t>
  </si>
  <si>
    <t xml:space="preserve">GREY                                                                                                </t>
  </si>
  <si>
    <t>11</t>
  </si>
  <si>
    <t xml:space="preserve">MIDNIGHT NAVY                                                                                       </t>
  </si>
  <si>
    <t xml:space="preserve">CHARCOAL                                                                                            </t>
  </si>
  <si>
    <t xml:space="preserve">W CTN RB CRW NCK SS LSE   TE                                                                        </t>
  </si>
  <si>
    <t xml:space="preserve">WHITE/BLACK STRIPE                                                                                  </t>
  </si>
  <si>
    <t xml:space="preserve">WHITE/BLUE STRIPE                                                                                   </t>
  </si>
  <si>
    <t xml:space="preserve">WHITE1(SOLID)                                                                                       </t>
  </si>
  <si>
    <t xml:space="preserve">W CTN RB U NCK SLVLS SLM   TE                                                                       </t>
  </si>
  <si>
    <t xml:space="preserve">WHITE2                                                                                              </t>
  </si>
  <si>
    <t xml:space="preserve">NAVY/WHITER STRIPE                                                                                  </t>
  </si>
  <si>
    <t xml:space="preserve">BLACK1(SOLID)                                                                                       </t>
  </si>
  <si>
    <t xml:space="preserve">BLACK2                                                                                              </t>
  </si>
  <si>
    <t xml:space="preserve">BLACK(RINGER)                                                                                       </t>
  </si>
  <si>
    <t xml:space="preserve">W CTN PPLN FL OPNNG LS  BTN FRNT GRMNT WSH PPLN                                                     </t>
  </si>
  <si>
    <t xml:space="preserve">D/Blue                                                                                              </t>
  </si>
  <si>
    <t xml:space="preserve">W CTN/PLYSTR BSKT WVE FL OPNNG LS  BTN FRNT GRMNT                                                   </t>
  </si>
  <si>
    <t xml:space="preserve">Blue Stripe                                                                                         </t>
  </si>
  <si>
    <t xml:space="preserve">W CTN  FL OPNNG LS  BTN FRNT GRMNT WSH OTHR SHRT                                                    </t>
  </si>
  <si>
    <t xml:space="preserve">W CTN/PLYSTR PPLN FL OPNNG LS  BTN FRNT GRMNT WSH                                                   </t>
  </si>
  <si>
    <t xml:space="preserve">Pink/WT Pin Str                                                                                     </t>
  </si>
  <si>
    <t xml:space="preserve">Pink Stripe                                                                                         </t>
  </si>
  <si>
    <t xml:space="preserve">W VSCSE/LNN/CTN  FL OPNNG LS  BTN FRNT GRMNT WSH O                                                  </t>
  </si>
  <si>
    <t xml:space="preserve">Navy Stripe                                                                                         </t>
  </si>
  <si>
    <t xml:space="preserve">W CTN PPLN FL OPNNG SS  BTN FRNT GRMNT WSH PPLN                                                     </t>
  </si>
  <si>
    <t xml:space="preserve">W CTN  FL OPNNG SS  BTN FRNT GRMNT WSH OTHR SHRT                                                    </t>
  </si>
  <si>
    <t xml:space="preserve">W LNN  FL OPNNG SS  BTN FRNT GRMNT WSH OTHR SHRT                                                    </t>
  </si>
  <si>
    <t xml:space="preserve">L/Blue                                                                                              </t>
  </si>
  <si>
    <t xml:space="preserve">Navy/WT Stripe                                                                                      </t>
  </si>
  <si>
    <t xml:space="preserve">W ACRYLC/CTN CBLE RND NCK LS RLX CFF HM GRMNT WSH                                                   </t>
  </si>
  <si>
    <t xml:space="preserve">YELLOW                                                                                              </t>
  </si>
  <si>
    <t xml:space="preserve">W CTN CBLE CRW NCK LS RLX BTN FRNT GRMNT WSH CRDGN                                                  </t>
  </si>
  <si>
    <t xml:space="preserve">Signature White(F)(White)                                                                           </t>
  </si>
  <si>
    <t xml:space="preserve">W CTN CBLE CRW NCK SS RLX CFF HM GRMNT WSH SWTR (7                                                  </t>
  </si>
  <si>
    <t xml:space="preserve">L/PINK                                                                                              </t>
  </si>
  <si>
    <t xml:space="preserve">CREAM                                                                                               </t>
  </si>
  <si>
    <t xml:space="preserve">D/BLUE                                                                                              </t>
  </si>
  <si>
    <t xml:space="preserve">NAVY STR                                                                                            </t>
  </si>
  <si>
    <t xml:space="preserve">W CTN CBLE CRW NCK SS RLX BTN FRNT GRMNT WSH SWTR                                                   </t>
  </si>
  <si>
    <t xml:space="preserve">PINE APPLE                                                                                          </t>
  </si>
  <si>
    <t xml:space="preserve">W CTN CBLE PLO SS RLX BTN FRNT GRMNT WSH SWTR (7G                                                   </t>
  </si>
  <si>
    <t xml:space="preserve">L/BLUE                                                                                              </t>
  </si>
  <si>
    <t xml:space="preserve">W ACRYLC  CRW NCK LS LSE CFF HM GRMNT WSH SWTR (3P                                                  </t>
  </si>
  <si>
    <t xml:space="preserve">LANVENDER                                                                                           </t>
  </si>
  <si>
    <t xml:space="preserve">W NYLN  HDE LS  ZIPPER  JCKT                                                                        </t>
  </si>
  <si>
    <t xml:space="preserve">W CTN/NYLN   SS  ZIPPER  JCKT                                                                       </t>
  </si>
  <si>
    <t>Print Tee</t>
  </si>
  <si>
    <t xml:space="preserve">WHITE1                                                                                              </t>
  </si>
  <si>
    <t xml:space="preserve">W CTN JRSY CRW NCK SS LSE PRNT  PRNT TE                                                             </t>
  </si>
  <si>
    <t xml:space="preserve">DUST PINK                                                                                           </t>
  </si>
  <si>
    <t xml:space="preserve">WHITE3                                                                                              </t>
  </si>
  <si>
    <t xml:space="preserve">WHITE+NAVY RINGER                                                                                   </t>
  </si>
  <si>
    <t xml:space="preserve">W CTN JRSY CRW NCK SS SLM PRNT  PRNT TE                                                             </t>
  </si>
  <si>
    <t xml:space="preserve">W CTN JRSY CRW NCK SLVLS LSE PRNT  PRNT TE                                                          </t>
  </si>
  <si>
    <t xml:space="preserve">W CTN TERRY CRW NCK SS LSE PRNT  PRNT TE                                                            </t>
  </si>
  <si>
    <t xml:space="preserve">W CTN/SPNDX TWL   RGLR ZIPPER GRMNT WSH SHRTS                                                       </t>
  </si>
  <si>
    <t xml:space="preserve">BEIGE                                                                                               </t>
  </si>
  <si>
    <t xml:space="preserve">Signature Black(F)(Black)                                                                           </t>
  </si>
  <si>
    <t xml:space="preserve">W CTN/SPNDX TWL   WIDE ZIPPER GRMNT WSH HT SHRTS                                                    </t>
  </si>
  <si>
    <t xml:space="preserve">W CTN PPLN   RGLR ELSTC WST GRMNT WSH SHRTS                                                         </t>
  </si>
  <si>
    <t xml:space="preserve">SILVER SHINY                                                                                        </t>
  </si>
  <si>
    <t xml:space="preserve">W NYLN PLN WVE   CMFRT   SHRTS                                                                      </t>
  </si>
  <si>
    <t xml:space="preserve">L/Beige                                                                                             </t>
  </si>
  <si>
    <t xml:space="preserve">W NYLN PLN WVE      SHRTS                                                                           </t>
  </si>
  <si>
    <t xml:space="preserve">W CTN TERRY   RGLR   SHRTS                                                                          </t>
  </si>
  <si>
    <t xml:space="preserve">W PLYSTR    RGLR   PNTS                                                                             </t>
  </si>
  <si>
    <t xml:space="preserve">W CTN/NYLN    CRP   PNTS                                                                            </t>
  </si>
  <si>
    <t xml:space="preserve">Khaki                                                                                               </t>
  </si>
  <si>
    <t xml:space="preserve">Beige                                                                                               </t>
  </si>
  <si>
    <t xml:space="preserve">W RYN/CTN    WIDE   PNTS                                                                            </t>
  </si>
  <si>
    <t xml:space="preserve">W NYLN    CRP   PNTS                                                                                </t>
  </si>
  <si>
    <t xml:space="preserve">L/Green                                                                                             </t>
  </si>
  <si>
    <t>ARTICLE NO</t>
  </si>
  <si>
    <t>29</t>
  </si>
  <si>
    <t>30</t>
  </si>
  <si>
    <t>32</t>
  </si>
  <si>
    <t>34</t>
  </si>
  <si>
    <t>36</t>
  </si>
  <si>
    <t>27</t>
  </si>
  <si>
    <t>28</t>
  </si>
  <si>
    <t>Article</t>
    <phoneticPr fontId="8" type="noConversion"/>
  </si>
  <si>
    <t>SKU</t>
    <phoneticPr fontId="8" type="noConversion"/>
  </si>
  <si>
    <t>SIZE</t>
    <phoneticPr fontId="4" type="noConversion"/>
  </si>
  <si>
    <t>列標籤</t>
  </si>
  <si>
    <t>總計</t>
  </si>
  <si>
    <t>0101551401</t>
  </si>
  <si>
    <t>Col</t>
    <phoneticPr fontId="4" type="noConversion"/>
  </si>
  <si>
    <t>0101551407</t>
  </si>
  <si>
    <t>0101551409</t>
  </si>
  <si>
    <t>0101551415</t>
  </si>
  <si>
    <t>0101551418</t>
  </si>
  <si>
    <t>0101551422</t>
  </si>
  <si>
    <t>0101551423</t>
  </si>
  <si>
    <t>0101551424</t>
  </si>
  <si>
    <t>0101551425</t>
  </si>
  <si>
    <t>0101551426</t>
  </si>
  <si>
    <t>0101551501</t>
  </si>
  <si>
    <t>0101551502</t>
  </si>
  <si>
    <t>0102556301</t>
  </si>
  <si>
    <t>0102556304</t>
  </si>
  <si>
    <t>0102556306</t>
  </si>
  <si>
    <t>0102556401</t>
  </si>
  <si>
    <t>0102556402</t>
  </si>
  <si>
    <t>0102556403</t>
  </si>
  <si>
    <t>0102556501</t>
  </si>
  <si>
    <t>0102556502</t>
  </si>
  <si>
    <t>0102556503</t>
  </si>
  <si>
    <t>0102556507</t>
  </si>
  <si>
    <t>0102556508</t>
  </si>
  <si>
    <t>0102556512</t>
  </si>
  <si>
    <t>0102556513</t>
  </si>
  <si>
    <t>0102556516</t>
  </si>
  <si>
    <t>0102556601</t>
  </si>
  <si>
    <t>0102556602</t>
  </si>
  <si>
    <t>0102556603</t>
  </si>
  <si>
    <t>0102556604</t>
  </si>
  <si>
    <t>0102556701</t>
  </si>
  <si>
    <t>0102556703</t>
  </si>
  <si>
    <t>0104511503</t>
  </si>
  <si>
    <t>0104511506</t>
  </si>
  <si>
    <t>0104511605</t>
  </si>
  <si>
    <t>0104511607</t>
  </si>
  <si>
    <t>0104511609</t>
  </si>
  <si>
    <t>0104549001</t>
  </si>
  <si>
    <t>0104549002</t>
  </si>
  <si>
    <t>0104549003</t>
  </si>
  <si>
    <t>0104549004</t>
  </si>
  <si>
    <t>0104549005</t>
  </si>
  <si>
    <t>0104549102</t>
  </si>
  <si>
    <t>0104549103</t>
  </si>
  <si>
    <t>0104549104</t>
  </si>
  <si>
    <t>0104549105</t>
  </si>
  <si>
    <t>0104549201</t>
  </si>
  <si>
    <t>0104549202</t>
  </si>
  <si>
    <t>0104549203</t>
  </si>
  <si>
    <t>0104552101</t>
  </si>
  <si>
    <t>0104552102</t>
  </si>
  <si>
    <t>0104552103</t>
  </si>
  <si>
    <t>0105530101</t>
  </si>
  <si>
    <t>0105530102</t>
  </si>
  <si>
    <t>0105530201</t>
  </si>
  <si>
    <t>0105530202</t>
  </si>
  <si>
    <t>0105530302</t>
  </si>
  <si>
    <t>0105530303</t>
  </si>
  <si>
    <t>0105530306</t>
  </si>
  <si>
    <t>0105530401</t>
  </si>
  <si>
    <t>0105530402</t>
  </si>
  <si>
    <t>0105530403</t>
  </si>
  <si>
    <t>0107553101</t>
  </si>
  <si>
    <t>0107553102</t>
  </si>
  <si>
    <t>0107553103</t>
  </si>
  <si>
    <t>0110553101</t>
  </si>
  <si>
    <t>0110553103</t>
  </si>
  <si>
    <t>0110553104</t>
  </si>
  <si>
    <t>0110553105</t>
  </si>
  <si>
    <t>0110553106</t>
  </si>
  <si>
    <t>0110553201</t>
  </si>
  <si>
    <t>0110553205</t>
  </si>
  <si>
    <t>0110553207</t>
  </si>
  <si>
    <t>0110553208</t>
  </si>
  <si>
    <t>0110553209</t>
  </si>
  <si>
    <t>0110553301</t>
  </si>
  <si>
    <t>0110553302</t>
  </si>
  <si>
    <t>0110553303</t>
  </si>
  <si>
    <t>0110553401</t>
  </si>
  <si>
    <t>0110553403</t>
  </si>
  <si>
    <t>0110553404</t>
  </si>
  <si>
    <t>0110553407</t>
  </si>
  <si>
    <t>0110553501</t>
  </si>
  <si>
    <t>0110553502</t>
  </si>
  <si>
    <t>0110554301</t>
  </si>
  <si>
    <t>0110554302</t>
  </si>
  <si>
    <t>0110554303</t>
  </si>
  <si>
    <t>0111553401</t>
  </si>
  <si>
    <t>0111553402</t>
  </si>
  <si>
    <t>0111553502</t>
  </si>
  <si>
    <t>0111553504</t>
  </si>
  <si>
    <t>0111553505</t>
  </si>
  <si>
    <t>0111553901</t>
  </si>
  <si>
    <t>0111555501</t>
  </si>
  <si>
    <t>0111555503</t>
  </si>
  <si>
    <t>0111555601</t>
  </si>
  <si>
    <t>0111555602</t>
  </si>
  <si>
    <t>0111555801</t>
  </si>
  <si>
    <t>0111555803</t>
  </si>
  <si>
    <t>0111555901</t>
  </si>
  <si>
    <t>0111555902</t>
  </si>
  <si>
    <t>0531550702</t>
  </si>
  <si>
    <t>0531550705</t>
  </si>
  <si>
    <t>0531550706</t>
  </si>
  <si>
    <t>0531550802</t>
  </si>
  <si>
    <t>0531550804</t>
  </si>
  <si>
    <t>0532554901</t>
  </si>
  <si>
    <t>0532554907</t>
  </si>
  <si>
    <t>0532555001</t>
  </si>
  <si>
    <t>0532555003</t>
  </si>
  <si>
    <t>0532555004</t>
  </si>
  <si>
    <t>0532555008</t>
  </si>
  <si>
    <t>0532555010</t>
  </si>
  <si>
    <t>0532555011</t>
  </si>
  <si>
    <t>0532555101</t>
  </si>
  <si>
    <t>0532555104</t>
  </si>
  <si>
    <t>0532555105</t>
  </si>
  <si>
    <t>0532555106</t>
  </si>
  <si>
    <t>0532555203</t>
  </si>
  <si>
    <t>0532555204</t>
  </si>
  <si>
    <t>0532555301</t>
  </si>
  <si>
    <t>0532555305</t>
  </si>
  <si>
    <t>0532555402</t>
  </si>
  <si>
    <t>0532555502</t>
  </si>
  <si>
    <t>0532555503</t>
  </si>
  <si>
    <t>0532555504</t>
  </si>
  <si>
    <t>0532555601</t>
  </si>
  <si>
    <t>0532555605</t>
  </si>
  <si>
    <t>0532555701</t>
  </si>
  <si>
    <t>0532555704</t>
  </si>
  <si>
    <t>0532555705</t>
  </si>
  <si>
    <t>0532555801</t>
  </si>
  <si>
    <t>0532555802</t>
  </si>
  <si>
    <t>0532555803</t>
  </si>
  <si>
    <t>0532555806</t>
  </si>
  <si>
    <t>0532555807</t>
  </si>
  <si>
    <t>0532555808</t>
  </si>
  <si>
    <t>0532555901</t>
  </si>
  <si>
    <t>0532555904</t>
  </si>
  <si>
    <t>0532556001</t>
  </si>
  <si>
    <t>0532556003</t>
  </si>
  <si>
    <t>0532556101</t>
  </si>
  <si>
    <t>0532556103</t>
  </si>
  <si>
    <t>0534514103</t>
  </si>
  <si>
    <t>0534514107</t>
  </si>
  <si>
    <t>0534514108</t>
  </si>
  <si>
    <t>0534514204</t>
  </si>
  <si>
    <t>0534514206</t>
  </si>
  <si>
    <t>0534514301</t>
  </si>
  <si>
    <t>0534514303</t>
  </si>
  <si>
    <t>0534514401</t>
  </si>
  <si>
    <t>0534514402</t>
  </si>
  <si>
    <t>0534549602</t>
  </si>
  <si>
    <t>0534549603</t>
  </si>
  <si>
    <t>0534549604</t>
  </si>
  <si>
    <t>0534549703</t>
  </si>
  <si>
    <t>0534549704</t>
  </si>
  <si>
    <t>0534549705</t>
  </si>
  <si>
    <t>0534549706</t>
  </si>
  <si>
    <t>0534549801</t>
  </si>
  <si>
    <t>0534549805</t>
  </si>
  <si>
    <t>0534549807</t>
  </si>
  <si>
    <t>0534549808</t>
  </si>
  <si>
    <t>0534549901</t>
  </si>
  <si>
    <t>0534549903</t>
  </si>
  <si>
    <t>0535531001</t>
  </si>
  <si>
    <t>0535531003</t>
  </si>
  <si>
    <t>0535531202</t>
  </si>
  <si>
    <t>0535531205</t>
  </si>
  <si>
    <t>0535531401</t>
  </si>
  <si>
    <t>0535531402</t>
  </si>
  <si>
    <t>0535531403</t>
  </si>
  <si>
    <t>0535531404</t>
  </si>
  <si>
    <t>0535531601</t>
  </si>
  <si>
    <t>0535531602</t>
  </si>
  <si>
    <t>0535531603</t>
  </si>
  <si>
    <t>0535531607</t>
  </si>
  <si>
    <t>0535531608</t>
  </si>
  <si>
    <t>0535531609</t>
  </si>
  <si>
    <t>0535531701</t>
  </si>
  <si>
    <t>0535531702</t>
  </si>
  <si>
    <t>0535531704</t>
  </si>
  <si>
    <t>0535531705</t>
  </si>
  <si>
    <t>0535531801</t>
  </si>
  <si>
    <t>0535531803</t>
  </si>
  <si>
    <t>0537552201</t>
  </si>
  <si>
    <t>0537552203</t>
  </si>
  <si>
    <t>0537552301</t>
  </si>
  <si>
    <t>0537552302</t>
  </si>
  <si>
    <t>0539551901</t>
  </si>
  <si>
    <t>0539551902</t>
  </si>
  <si>
    <t>0539551905</t>
  </si>
  <si>
    <t>0539552001</t>
  </si>
  <si>
    <t>0539552002</t>
  </si>
  <si>
    <t>0539552004</t>
  </si>
  <si>
    <t>0539552007</t>
  </si>
  <si>
    <t>0539552008</t>
  </si>
  <si>
    <t>0539552009</t>
  </si>
  <si>
    <t>0539552010</t>
  </si>
  <si>
    <t>0539552101</t>
  </si>
  <si>
    <t>0539552201</t>
  </si>
  <si>
    <t>0539552203</t>
  </si>
  <si>
    <t>0540551302</t>
  </si>
  <si>
    <t>0540551303</t>
  </si>
  <si>
    <t>0540551304</t>
  </si>
  <si>
    <t>0540551309</t>
  </si>
  <si>
    <t>0540551401</t>
  </si>
  <si>
    <t>0540551402</t>
  </si>
  <si>
    <t>0540551404</t>
  </si>
  <si>
    <t>0540551501</t>
  </si>
  <si>
    <t>0540551502</t>
  </si>
  <si>
    <t>0540551505</t>
  </si>
  <si>
    <t>0540555301</t>
  </si>
  <si>
    <t>0540555302</t>
  </si>
  <si>
    <t>0540555305</t>
  </si>
  <si>
    <t>0540555401</t>
  </si>
  <si>
    <t>0540555501</t>
  </si>
  <si>
    <t>0540555504</t>
  </si>
  <si>
    <t>0541555209</t>
  </si>
  <si>
    <t>0541555303</t>
  </si>
  <si>
    <t>0541555401</t>
  </si>
  <si>
    <t>0541555403</t>
  </si>
  <si>
    <t>0541555405</t>
  </si>
  <si>
    <t>0541555501</t>
  </si>
  <si>
    <t>0541555509</t>
  </si>
  <si>
    <t>0541555601</t>
  </si>
  <si>
    <t>0541555603</t>
  </si>
  <si>
    <t>0546550101</t>
  </si>
  <si>
    <t>0546550102</t>
  </si>
  <si>
    <t>0546554002</t>
  </si>
  <si>
    <t>0111555802</t>
  </si>
  <si>
    <t>0541555502</t>
  </si>
  <si>
    <t>S</t>
    <phoneticPr fontId="4" type="noConversion"/>
  </si>
  <si>
    <t>M</t>
    <phoneticPr fontId="4" type="noConversion"/>
  </si>
  <si>
    <t>L</t>
    <phoneticPr fontId="4" type="noConversion"/>
  </si>
  <si>
    <t>XL</t>
    <phoneticPr fontId="4" type="noConversion"/>
  </si>
  <si>
    <t>XXL</t>
    <phoneticPr fontId="4" type="noConversion"/>
  </si>
  <si>
    <t>TTL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</si>
</sst>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 * #,##0_ ;_ * \-#,##0_ ;_ * &quot;-&quot;??_ ;_ @_ "/>
    <numFmt numFmtId="166" formatCode="0.0%"/>
    <numFmt numFmtId="167" formatCode="_(* #,##0_);_(* \(#,##0\);_(* &quot;-&quot;??_);_(@_)"/>
  </numFmts>
  <fonts count="15">
    <font>
      <sz val="11"/>
      <color rgb="FF000000"/>
      <name val="Calibri"/>
      <family val="2"/>
      <scheme val="minor"/>
    </font>
    <font>
      <sz val="11"/>
      <name val="新細明體"/>
      <family val="1"/>
      <charset val="136"/>
    </font>
    <font>
      <b/>
      <sz val="10"/>
      <color rgb="FF4D4D4D"/>
      <name val="Tahoma"/>
      <family val="2"/>
    </font>
    <font>
      <sz val="11"/>
      <color rgb="FF000000"/>
      <name val="Calibri"/>
      <family val="2"/>
      <scheme val="minor"/>
    </font>
    <font>
      <sz val="9"/>
      <name val="Calibri"/>
      <family val="3"/>
      <charset val="136"/>
      <scheme val="minor"/>
    </font>
    <font>
      <sz val="10"/>
      <color theme="1"/>
      <name val="Poppins"/>
    </font>
    <font>
      <sz val="10"/>
      <name val="Poppins"/>
    </font>
    <font>
      <b/>
      <sz val="10"/>
      <color rgb="FFFF0000"/>
      <name val="Poppins"/>
    </font>
    <font>
      <sz val="9"/>
      <name val="Calibri"/>
      <family val="3"/>
      <charset val="134"/>
      <scheme val="minor"/>
    </font>
    <font>
      <b/>
      <sz val="10"/>
      <name val="Poppins"/>
    </font>
    <font>
      <sz val="10"/>
      <color rgb="FFFF0000"/>
      <name val="Poppins"/>
    </font>
    <font>
      <sz val="6"/>
      <color theme="1"/>
      <name val="Poppins"/>
    </font>
    <font>
      <b/>
      <sz val="11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sz val="11"/>
      <color theme="1"/>
      <name val="Poppins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72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center"/>
    </xf>
    <xf numFmtId="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166" fontId="6" fillId="0" borderId="0" xfId="2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7" fontId="5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center" vertical="center" wrapText="1"/>
    </xf>
    <xf numFmtId="10" fontId="9" fillId="0" borderId="0" xfId="2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66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9" fontId="9" fillId="0" borderId="0" xfId="2" applyFont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0" fontId="6" fillId="0" borderId="0" xfId="1" applyNumberFormat="1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164" fontId="5" fillId="0" borderId="0" xfId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0" fontId="9" fillId="3" borderId="0" xfId="2" applyNumberFormat="1" applyFont="1" applyFill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165" fontId="5" fillId="4" borderId="2" xfId="1" applyNumberFormat="1" applyFont="1" applyFill="1" applyBorder="1" applyAlignment="1">
      <alignment horizontal="center" vertical="center" wrapText="1"/>
    </xf>
    <xf numFmtId="164" fontId="7" fillId="4" borderId="2" xfId="1" applyFont="1" applyFill="1" applyBorder="1" applyAlignment="1">
      <alignment horizontal="center" vertical="center" wrapText="1"/>
    </xf>
    <xf numFmtId="165" fontId="6" fillId="4" borderId="2" xfId="1" applyNumberFormat="1" applyFont="1" applyFill="1" applyBorder="1" applyAlignment="1">
      <alignment horizontal="center" vertical="center" wrapText="1"/>
    </xf>
    <xf numFmtId="3" fontId="7" fillId="3" borderId="2" xfId="1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0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vertical="center" wrapText="1"/>
    </xf>
    <xf numFmtId="165" fontId="11" fillId="0" borderId="2" xfId="1" applyNumberFormat="1" applyFont="1" applyFill="1" applyBorder="1" applyAlignment="1">
      <alignment horizontal="center"/>
    </xf>
    <xf numFmtId="164" fontId="5" fillId="0" borderId="2" xfId="1" applyFont="1" applyFill="1" applyBorder="1" applyAlignment="1">
      <alignment vertical="center"/>
    </xf>
    <xf numFmtId="165" fontId="6" fillId="0" borderId="2" xfId="1" applyNumberFormat="1" applyFont="1" applyFill="1" applyBorder="1" applyAlignment="1">
      <alignment vertical="center"/>
    </xf>
    <xf numFmtId="3" fontId="7" fillId="0" borderId="2" xfId="1" applyNumberFormat="1" applyFont="1" applyFill="1" applyBorder="1" applyAlignment="1">
      <alignment vertical="center"/>
    </xf>
    <xf numFmtId="166" fontId="6" fillId="0" borderId="2" xfId="2" applyNumberFormat="1" applyFont="1" applyFill="1" applyBorder="1" applyAlignment="1">
      <alignment vertical="center"/>
    </xf>
    <xf numFmtId="9" fontId="6" fillId="0" borderId="2" xfId="2" applyFont="1" applyFill="1" applyBorder="1" applyAlignment="1">
      <alignment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164" fontId="5" fillId="0" borderId="0" xfId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5" fillId="0" borderId="0" xfId="0" quotePrefix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2" fillId="5" borderId="4" xfId="0" applyFont="1" applyFill="1" applyBorder="1" applyAlignment="1">
      <alignment horizontal="left"/>
    </xf>
    <xf numFmtId="0" fontId="13" fillId="5" borderId="3" xfId="0" applyFont="1" applyFill="1" applyBorder="1"/>
    <xf numFmtId="0" fontId="1" fillId="0" borderId="0" xfId="0" applyNumberFormat="1" applyFont="1" applyFill="1" applyBorder="1"/>
    <xf numFmtId="0" fontId="12" fillId="5" borderId="4" xfId="0" applyNumberFormat="1" applyFont="1" applyFill="1" applyBorder="1"/>
    <xf numFmtId="165" fontId="14" fillId="4" borderId="2" xfId="1" applyNumberFormat="1" applyFont="1" applyFill="1" applyBorder="1" applyAlignment="1">
      <alignment horizontal="center" vertical="center" wrapText="1"/>
    </xf>
    <xf numFmtId="165" fontId="14" fillId="0" borderId="2" xfId="1" applyNumberFormat="1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2" fillId="5" borderId="3" xfId="0" applyFont="1" applyFill="1" applyBorder="1"/>
    <xf numFmtId="49" fontId="5" fillId="9" borderId="2" xfId="0" applyNumberFormat="1" applyFont="1" applyFill="1" applyBorder="1" applyAlignment="1">
      <alignment horizontal="center" vertical="center"/>
    </xf>
    <xf numFmtId="49" fontId="5" fillId="10" borderId="2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4C68A2"/>
      <rgbColor rgb="007292CC"/>
      <rgbColor rgb="00E5E5E5"/>
      <rgbColor rgb="004D4D4D"/>
      <rgbColor rgb="00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00FF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7</xdr:row>
      <xdr:rowOff>12700</xdr:rowOff>
    </xdr:from>
    <xdr:to>
      <xdr:col>10</xdr:col>
      <xdr:colOff>784225</xdr:colOff>
      <xdr:row>8</xdr:row>
      <xdr:rowOff>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10550" y="15652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8</xdr:row>
      <xdr:rowOff>12700</xdr:rowOff>
    </xdr:from>
    <xdr:to>
      <xdr:col>10</xdr:col>
      <xdr:colOff>784225</xdr:colOff>
      <xdr:row>9</xdr:row>
      <xdr:rowOff>0</xdr:rowOff>
    </xdr:to>
    <xdr:pic>
      <xdr:nvPicPr>
        <xdr:cNvPr id="3" name="图片 39">
          <a:extLst>
            <a:ext uri="{FF2B5EF4-FFF2-40B4-BE49-F238E27FC236}">
              <a16:creationId xmlns:a16="http://schemas.microsoft.com/office/drawing/2014/main" xmlns="" id="{00000000-0008-0000-05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0550" y="22987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9</xdr:row>
      <xdr:rowOff>12700</xdr:rowOff>
    </xdr:from>
    <xdr:to>
      <xdr:col>10</xdr:col>
      <xdr:colOff>784225</xdr:colOff>
      <xdr:row>10</xdr:row>
      <xdr:rowOff>0</xdr:rowOff>
    </xdr:to>
    <xdr:pic>
      <xdr:nvPicPr>
        <xdr:cNvPr id="4" name="图片 43">
          <a:extLst>
            <a:ext uri="{FF2B5EF4-FFF2-40B4-BE49-F238E27FC236}">
              <a16:creationId xmlns:a16="http://schemas.microsoft.com/office/drawing/2014/main" xmlns="" id="{00000000-0008-0000-05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10550" y="30321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10</xdr:row>
      <xdr:rowOff>12700</xdr:rowOff>
    </xdr:from>
    <xdr:to>
      <xdr:col>10</xdr:col>
      <xdr:colOff>784225</xdr:colOff>
      <xdr:row>11</xdr:row>
      <xdr:rowOff>1</xdr:rowOff>
    </xdr:to>
    <xdr:pic>
      <xdr:nvPicPr>
        <xdr:cNvPr id="5" name="图片 47">
          <a:extLst>
            <a:ext uri="{FF2B5EF4-FFF2-40B4-BE49-F238E27FC236}">
              <a16:creationId xmlns:a16="http://schemas.microsoft.com/office/drawing/2014/main" xmlns="" id="{00000000-0008-0000-05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10550" y="37655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11</xdr:row>
      <xdr:rowOff>12700</xdr:rowOff>
    </xdr:from>
    <xdr:to>
      <xdr:col>10</xdr:col>
      <xdr:colOff>784225</xdr:colOff>
      <xdr:row>12</xdr:row>
      <xdr:rowOff>0</xdr:rowOff>
    </xdr:to>
    <xdr:pic>
      <xdr:nvPicPr>
        <xdr:cNvPr id="6" name="图片 54">
          <a:extLst>
            <a:ext uri="{FF2B5EF4-FFF2-40B4-BE49-F238E27FC236}">
              <a16:creationId xmlns:a16="http://schemas.microsoft.com/office/drawing/2014/main" xmlns="" id="{00000000-0008-0000-05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10550" y="44989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12</xdr:row>
      <xdr:rowOff>12700</xdr:rowOff>
    </xdr:from>
    <xdr:to>
      <xdr:col>10</xdr:col>
      <xdr:colOff>784225</xdr:colOff>
      <xdr:row>13</xdr:row>
      <xdr:rowOff>0</xdr:rowOff>
    </xdr:to>
    <xdr:pic>
      <xdr:nvPicPr>
        <xdr:cNvPr id="7" name="图片 76">
          <a:extLst>
            <a:ext uri="{FF2B5EF4-FFF2-40B4-BE49-F238E27FC236}">
              <a16:creationId xmlns:a16="http://schemas.microsoft.com/office/drawing/2014/main" xmlns="" id="{00000000-0008-0000-05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10550" y="52324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13</xdr:row>
      <xdr:rowOff>12700</xdr:rowOff>
    </xdr:from>
    <xdr:to>
      <xdr:col>10</xdr:col>
      <xdr:colOff>784225</xdr:colOff>
      <xdr:row>14</xdr:row>
      <xdr:rowOff>0</xdr:rowOff>
    </xdr:to>
    <xdr:pic>
      <xdr:nvPicPr>
        <xdr:cNvPr id="8" name="图片 90">
          <a:extLst>
            <a:ext uri="{FF2B5EF4-FFF2-40B4-BE49-F238E27FC236}">
              <a16:creationId xmlns:a16="http://schemas.microsoft.com/office/drawing/2014/main" xmlns="" id="{00000000-0008-0000-05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10550" y="59658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14</xdr:row>
      <xdr:rowOff>12700</xdr:rowOff>
    </xdr:from>
    <xdr:to>
      <xdr:col>10</xdr:col>
      <xdr:colOff>784225</xdr:colOff>
      <xdr:row>15</xdr:row>
      <xdr:rowOff>0</xdr:rowOff>
    </xdr:to>
    <xdr:pic>
      <xdr:nvPicPr>
        <xdr:cNvPr id="9" name="图片 97">
          <a:extLst>
            <a:ext uri="{FF2B5EF4-FFF2-40B4-BE49-F238E27FC236}">
              <a16:creationId xmlns:a16="http://schemas.microsoft.com/office/drawing/2014/main" xmlns="" id="{00000000-0008-0000-05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10550" y="66992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15</xdr:row>
      <xdr:rowOff>12700</xdr:rowOff>
    </xdr:from>
    <xdr:to>
      <xdr:col>10</xdr:col>
      <xdr:colOff>784225</xdr:colOff>
      <xdr:row>16</xdr:row>
      <xdr:rowOff>0</xdr:rowOff>
    </xdr:to>
    <xdr:pic>
      <xdr:nvPicPr>
        <xdr:cNvPr id="10" name="图片 101">
          <a:extLst>
            <a:ext uri="{FF2B5EF4-FFF2-40B4-BE49-F238E27FC236}">
              <a16:creationId xmlns:a16="http://schemas.microsoft.com/office/drawing/2014/main" xmlns="" id="{00000000-0008-0000-05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210550" y="74326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16</xdr:row>
      <xdr:rowOff>12700</xdr:rowOff>
    </xdr:from>
    <xdr:to>
      <xdr:col>10</xdr:col>
      <xdr:colOff>784225</xdr:colOff>
      <xdr:row>17</xdr:row>
      <xdr:rowOff>0</xdr:rowOff>
    </xdr:to>
    <xdr:pic>
      <xdr:nvPicPr>
        <xdr:cNvPr id="11" name="图片 116">
          <a:extLst>
            <a:ext uri="{FF2B5EF4-FFF2-40B4-BE49-F238E27FC236}">
              <a16:creationId xmlns:a16="http://schemas.microsoft.com/office/drawing/2014/main" xmlns="" id="{00000000-0008-0000-05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210550" y="81661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17</xdr:row>
      <xdr:rowOff>12700</xdr:rowOff>
    </xdr:from>
    <xdr:to>
      <xdr:col>10</xdr:col>
      <xdr:colOff>784225</xdr:colOff>
      <xdr:row>18</xdr:row>
      <xdr:rowOff>0</xdr:rowOff>
    </xdr:to>
    <xdr:pic>
      <xdr:nvPicPr>
        <xdr:cNvPr id="12" name="图片 174">
          <a:extLst>
            <a:ext uri="{FF2B5EF4-FFF2-40B4-BE49-F238E27FC236}">
              <a16:creationId xmlns:a16="http://schemas.microsoft.com/office/drawing/2014/main" xmlns="" id="{00000000-0008-0000-05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210550" y="88995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18</xdr:row>
      <xdr:rowOff>12700</xdr:rowOff>
    </xdr:from>
    <xdr:to>
      <xdr:col>10</xdr:col>
      <xdr:colOff>784225</xdr:colOff>
      <xdr:row>18</xdr:row>
      <xdr:rowOff>729342</xdr:rowOff>
    </xdr:to>
    <xdr:pic>
      <xdr:nvPicPr>
        <xdr:cNvPr id="13" name="图片 175">
          <a:extLst>
            <a:ext uri="{FF2B5EF4-FFF2-40B4-BE49-F238E27FC236}">
              <a16:creationId xmlns:a16="http://schemas.microsoft.com/office/drawing/2014/main" xmlns="" id="{00000000-0008-0000-05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210550" y="96329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19</xdr:row>
      <xdr:rowOff>12700</xdr:rowOff>
    </xdr:from>
    <xdr:to>
      <xdr:col>10</xdr:col>
      <xdr:colOff>784225</xdr:colOff>
      <xdr:row>20</xdr:row>
      <xdr:rowOff>0</xdr:rowOff>
    </xdr:to>
    <xdr:pic>
      <xdr:nvPicPr>
        <xdr:cNvPr id="14" name="图片 176">
          <a:extLst>
            <a:ext uri="{FF2B5EF4-FFF2-40B4-BE49-F238E27FC236}">
              <a16:creationId xmlns:a16="http://schemas.microsoft.com/office/drawing/2014/main" xmlns="" id="{00000000-0008-0000-05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210550" y="103663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20</xdr:row>
      <xdr:rowOff>12700</xdr:rowOff>
    </xdr:from>
    <xdr:to>
      <xdr:col>10</xdr:col>
      <xdr:colOff>784225</xdr:colOff>
      <xdr:row>21</xdr:row>
      <xdr:rowOff>0</xdr:rowOff>
    </xdr:to>
    <xdr:pic>
      <xdr:nvPicPr>
        <xdr:cNvPr id="15" name="图片 177">
          <a:extLst>
            <a:ext uri="{FF2B5EF4-FFF2-40B4-BE49-F238E27FC236}">
              <a16:creationId xmlns:a16="http://schemas.microsoft.com/office/drawing/2014/main" xmlns="" id="{00000000-0008-0000-05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210550" y="110998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21</xdr:row>
      <xdr:rowOff>12700</xdr:rowOff>
    </xdr:from>
    <xdr:to>
      <xdr:col>10</xdr:col>
      <xdr:colOff>784225</xdr:colOff>
      <xdr:row>22</xdr:row>
      <xdr:rowOff>0</xdr:rowOff>
    </xdr:to>
    <xdr:pic>
      <xdr:nvPicPr>
        <xdr:cNvPr id="16" name="图片 178">
          <a:extLst>
            <a:ext uri="{FF2B5EF4-FFF2-40B4-BE49-F238E27FC236}">
              <a16:creationId xmlns:a16="http://schemas.microsoft.com/office/drawing/2014/main" xmlns="" id="{00000000-0008-0000-05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10550" y="118332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22</xdr:row>
      <xdr:rowOff>12700</xdr:rowOff>
    </xdr:from>
    <xdr:to>
      <xdr:col>10</xdr:col>
      <xdr:colOff>784225</xdr:colOff>
      <xdr:row>23</xdr:row>
      <xdr:rowOff>0</xdr:rowOff>
    </xdr:to>
    <xdr:pic>
      <xdr:nvPicPr>
        <xdr:cNvPr id="17" name="图片 179">
          <a:extLst>
            <a:ext uri="{FF2B5EF4-FFF2-40B4-BE49-F238E27FC236}">
              <a16:creationId xmlns:a16="http://schemas.microsoft.com/office/drawing/2014/main" xmlns="" id="{00000000-0008-0000-05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210550" y="125666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23</xdr:row>
      <xdr:rowOff>12700</xdr:rowOff>
    </xdr:from>
    <xdr:to>
      <xdr:col>10</xdr:col>
      <xdr:colOff>784225</xdr:colOff>
      <xdr:row>24</xdr:row>
      <xdr:rowOff>0</xdr:rowOff>
    </xdr:to>
    <xdr:pic>
      <xdr:nvPicPr>
        <xdr:cNvPr id="18" name="图片 180">
          <a:extLst>
            <a:ext uri="{FF2B5EF4-FFF2-40B4-BE49-F238E27FC236}">
              <a16:creationId xmlns:a16="http://schemas.microsoft.com/office/drawing/2014/main" xmlns="" id="{00000000-0008-0000-05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210550" y="133000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24</xdr:row>
      <xdr:rowOff>12700</xdr:rowOff>
    </xdr:from>
    <xdr:to>
      <xdr:col>10</xdr:col>
      <xdr:colOff>784225</xdr:colOff>
      <xdr:row>25</xdr:row>
      <xdr:rowOff>0</xdr:rowOff>
    </xdr:to>
    <xdr:pic>
      <xdr:nvPicPr>
        <xdr:cNvPr id="19" name="图片 181">
          <a:extLst>
            <a:ext uri="{FF2B5EF4-FFF2-40B4-BE49-F238E27FC236}">
              <a16:creationId xmlns:a16="http://schemas.microsoft.com/office/drawing/2014/main" xmlns="" id="{00000000-0008-0000-05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210550" y="140335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25</xdr:row>
      <xdr:rowOff>12700</xdr:rowOff>
    </xdr:from>
    <xdr:to>
      <xdr:col>10</xdr:col>
      <xdr:colOff>784225</xdr:colOff>
      <xdr:row>25</xdr:row>
      <xdr:rowOff>729342</xdr:rowOff>
    </xdr:to>
    <xdr:pic>
      <xdr:nvPicPr>
        <xdr:cNvPr id="20" name="图片 182">
          <a:extLst>
            <a:ext uri="{FF2B5EF4-FFF2-40B4-BE49-F238E27FC236}">
              <a16:creationId xmlns:a16="http://schemas.microsoft.com/office/drawing/2014/main" xmlns="" id="{00000000-0008-0000-05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210550" y="147669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26</xdr:row>
      <xdr:rowOff>12700</xdr:rowOff>
    </xdr:from>
    <xdr:to>
      <xdr:col>10</xdr:col>
      <xdr:colOff>784225</xdr:colOff>
      <xdr:row>27</xdr:row>
      <xdr:rowOff>0</xdr:rowOff>
    </xdr:to>
    <xdr:pic>
      <xdr:nvPicPr>
        <xdr:cNvPr id="21" name="图片 184">
          <a:extLst>
            <a:ext uri="{FF2B5EF4-FFF2-40B4-BE49-F238E27FC236}">
              <a16:creationId xmlns:a16="http://schemas.microsoft.com/office/drawing/2014/main" xmlns="" id="{00000000-0008-0000-05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210550" y="155003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27</xdr:row>
      <xdr:rowOff>12700</xdr:rowOff>
    </xdr:from>
    <xdr:to>
      <xdr:col>10</xdr:col>
      <xdr:colOff>784225</xdr:colOff>
      <xdr:row>28</xdr:row>
      <xdr:rowOff>0</xdr:rowOff>
    </xdr:to>
    <xdr:pic>
      <xdr:nvPicPr>
        <xdr:cNvPr id="22" name="图片 185">
          <a:extLst>
            <a:ext uri="{FF2B5EF4-FFF2-40B4-BE49-F238E27FC236}">
              <a16:creationId xmlns:a16="http://schemas.microsoft.com/office/drawing/2014/main" xmlns="" id="{00000000-0008-0000-05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210550" y="162337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12700</xdr:rowOff>
    </xdr:from>
    <xdr:to>
      <xdr:col>10</xdr:col>
      <xdr:colOff>784225</xdr:colOff>
      <xdr:row>28</xdr:row>
      <xdr:rowOff>729342</xdr:rowOff>
    </xdr:to>
    <xdr:pic>
      <xdr:nvPicPr>
        <xdr:cNvPr id="23" name="图片 186">
          <a:extLst>
            <a:ext uri="{FF2B5EF4-FFF2-40B4-BE49-F238E27FC236}">
              <a16:creationId xmlns:a16="http://schemas.microsoft.com/office/drawing/2014/main" xmlns="" id="{00000000-0008-0000-05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210550" y="169672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29</xdr:row>
      <xdr:rowOff>12700</xdr:rowOff>
    </xdr:from>
    <xdr:to>
      <xdr:col>10</xdr:col>
      <xdr:colOff>784225</xdr:colOff>
      <xdr:row>30</xdr:row>
      <xdr:rowOff>0</xdr:rowOff>
    </xdr:to>
    <xdr:pic>
      <xdr:nvPicPr>
        <xdr:cNvPr id="24" name="图片 187">
          <a:extLst>
            <a:ext uri="{FF2B5EF4-FFF2-40B4-BE49-F238E27FC236}">
              <a16:creationId xmlns:a16="http://schemas.microsoft.com/office/drawing/2014/main" xmlns="" id="{00000000-0008-0000-05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210550" y="177006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30</xdr:row>
      <xdr:rowOff>12700</xdr:rowOff>
    </xdr:from>
    <xdr:to>
      <xdr:col>10</xdr:col>
      <xdr:colOff>784225</xdr:colOff>
      <xdr:row>31</xdr:row>
      <xdr:rowOff>0</xdr:rowOff>
    </xdr:to>
    <xdr:pic>
      <xdr:nvPicPr>
        <xdr:cNvPr id="25" name="图片 188">
          <a:extLst>
            <a:ext uri="{FF2B5EF4-FFF2-40B4-BE49-F238E27FC236}">
              <a16:creationId xmlns:a16="http://schemas.microsoft.com/office/drawing/2014/main" xmlns="" id="{00000000-0008-0000-05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210550" y="184340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31</xdr:row>
      <xdr:rowOff>12700</xdr:rowOff>
    </xdr:from>
    <xdr:to>
      <xdr:col>10</xdr:col>
      <xdr:colOff>784225</xdr:colOff>
      <xdr:row>32</xdr:row>
      <xdr:rowOff>0</xdr:rowOff>
    </xdr:to>
    <xdr:pic>
      <xdr:nvPicPr>
        <xdr:cNvPr id="26" name="图片 189">
          <a:extLst>
            <a:ext uri="{FF2B5EF4-FFF2-40B4-BE49-F238E27FC236}">
              <a16:creationId xmlns:a16="http://schemas.microsoft.com/office/drawing/2014/main" xmlns="" id="{00000000-0008-0000-05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210550" y="191674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32</xdr:row>
      <xdr:rowOff>12700</xdr:rowOff>
    </xdr:from>
    <xdr:to>
      <xdr:col>10</xdr:col>
      <xdr:colOff>784225</xdr:colOff>
      <xdr:row>33</xdr:row>
      <xdr:rowOff>0</xdr:rowOff>
    </xdr:to>
    <xdr:pic>
      <xdr:nvPicPr>
        <xdr:cNvPr id="27" name="图片 190">
          <a:extLst>
            <a:ext uri="{FF2B5EF4-FFF2-40B4-BE49-F238E27FC236}">
              <a16:creationId xmlns:a16="http://schemas.microsoft.com/office/drawing/2014/main" xmlns="" id="{00000000-0008-0000-05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210550" y="199009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33</xdr:row>
      <xdr:rowOff>12700</xdr:rowOff>
    </xdr:from>
    <xdr:to>
      <xdr:col>10</xdr:col>
      <xdr:colOff>784225</xdr:colOff>
      <xdr:row>34</xdr:row>
      <xdr:rowOff>0</xdr:rowOff>
    </xdr:to>
    <xdr:pic>
      <xdr:nvPicPr>
        <xdr:cNvPr id="28" name="图片 191">
          <a:extLst>
            <a:ext uri="{FF2B5EF4-FFF2-40B4-BE49-F238E27FC236}">
              <a16:creationId xmlns:a16="http://schemas.microsoft.com/office/drawing/2014/main" xmlns="" id="{00000000-0008-0000-05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210550" y="206343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34</xdr:row>
      <xdr:rowOff>12700</xdr:rowOff>
    </xdr:from>
    <xdr:to>
      <xdr:col>10</xdr:col>
      <xdr:colOff>784225</xdr:colOff>
      <xdr:row>35</xdr:row>
      <xdr:rowOff>0</xdr:rowOff>
    </xdr:to>
    <xdr:pic>
      <xdr:nvPicPr>
        <xdr:cNvPr id="29" name="图片 192">
          <a:extLst>
            <a:ext uri="{FF2B5EF4-FFF2-40B4-BE49-F238E27FC236}">
              <a16:creationId xmlns:a16="http://schemas.microsoft.com/office/drawing/2014/main" xmlns="" id="{00000000-0008-0000-05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210550" y="213677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35</xdr:row>
      <xdr:rowOff>12700</xdr:rowOff>
    </xdr:from>
    <xdr:to>
      <xdr:col>10</xdr:col>
      <xdr:colOff>784225</xdr:colOff>
      <xdr:row>36</xdr:row>
      <xdr:rowOff>0</xdr:rowOff>
    </xdr:to>
    <xdr:pic>
      <xdr:nvPicPr>
        <xdr:cNvPr id="30" name="图片 193">
          <a:extLst>
            <a:ext uri="{FF2B5EF4-FFF2-40B4-BE49-F238E27FC236}">
              <a16:creationId xmlns:a16="http://schemas.microsoft.com/office/drawing/2014/main" xmlns="" id="{00000000-0008-0000-05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210550" y="221011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36</xdr:row>
      <xdr:rowOff>12700</xdr:rowOff>
    </xdr:from>
    <xdr:to>
      <xdr:col>10</xdr:col>
      <xdr:colOff>784225</xdr:colOff>
      <xdr:row>37</xdr:row>
      <xdr:rowOff>0</xdr:rowOff>
    </xdr:to>
    <xdr:pic>
      <xdr:nvPicPr>
        <xdr:cNvPr id="31" name="图片 194">
          <a:extLst>
            <a:ext uri="{FF2B5EF4-FFF2-40B4-BE49-F238E27FC236}">
              <a16:creationId xmlns:a16="http://schemas.microsoft.com/office/drawing/2014/main" xmlns="" id="{00000000-0008-0000-05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210550" y="228346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37</xdr:row>
      <xdr:rowOff>12700</xdr:rowOff>
    </xdr:from>
    <xdr:to>
      <xdr:col>10</xdr:col>
      <xdr:colOff>784225</xdr:colOff>
      <xdr:row>38</xdr:row>
      <xdr:rowOff>0</xdr:rowOff>
    </xdr:to>
    <xdr:pic>
      <xdr:nvPicPr>
        <xdr:cNvPr id="32" name="图片 195">
          <a:extLst>
            <a:ext uri="{FF2B5EF4-FFF2-40B4-BE49-F238E27FC236}">
              <a16:creationId xmlns:a16="http://schemas.microsoft.com/office/drawing/2014/main" xmlns="" id="{00000000-0008-0000-05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210550" y="235680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38</xdr:row>
      <xdr:rowOff>12700</xdr:rowOff>
    </xdr:from>
    <xdr:to>
      <xdr:col>10</xdr:col>
      <xdr:colOff>784225</xdr:colOff>
      <xdr:row>39</xdr:row>
      <xdr:rowOff>1</xdr:rowOff>
    </xdr:to>
    <xdr:pic>
      <xdr:nvPicPr>
        <xdr:cNvPr id="33" name="图片 196">
          <a:extLst>
            <a:ext uri="{FF2B5EF4-FFF2-40B4-BE49-F238E27FC236}">
              <a16:creationId xmlns:a16="http://schemas.microsoft.com/office/drawing/2014/main" xmlns="" id="{00000000-0008-0000-05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210550" y="243014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39</xdr:row>
      <xdr:rowOff>12700</xdr:rowOff>
    </xdr:from>
    <xdr:to>
      <xdr:col>10</xdr:col>
      <xdr:colOff>784225</xdr:colOff>
      <xdr:row>40</xdr:row>
      <xdr:rowOff>1270</xdr:rowOff>
    </xdr:to>
    <xdr:pic>
      <xdr:nvPicPr>
        <xdr:cNvPr id="34" name="图片 197">
          <a:extLst>
            <a:ext uri="{FF2B5EF4-FFF2-40B4-BE49-F238E27FC236}">
              <a16:creationId xmlns:a16="http://schemas.microsoft.com/office/drawing/2014/main" xmlns="" id="{00000000-0008-0000-05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210550" y="250348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40</xdr:row>
      <xdr:rowOff>12700</xdr:rowOff>
    </xdr:from>
    <xdr:to>
      <xdr:col>10</xdr:col>
      <xdr:colOff>784225</xdr:colOff>
      <xdr:row>41</xdr:row>
      <xdr:rowOff>0</xdr:rowOff>
    </xdr:to>
    <xdr:pic>
      <xdr:nvPicPr>
        <xdr:cNvPr id="35" name="图片 198">
          <a:extLst>
            <a:ext uri="{FF2B5EF4-FFF2-40B4-BE49-F238E27FC236}">
              <a16:creationId xmlns:a16="http://schemas.microsoft.com/office/drawing/2014/main" xmlns="" id="{00000000-0008-0000-05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210550" y="257683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41</xdr:row>
      <xdr:rowOff>12700</xdr:rowOff>
    </xdr:from>
    <xdr:to>
      <xdr:col>10</xdr:col>
      <xdr:colOff>784225</xdr:colOff>
      <xdr:row>42</xdr:row>
      <xdr:rowOff>0</xdr:rowOff>
    </xdr:to>
    <xdr:pic>
      <xdr:nvPicPr>
        <xdr:cNvPr id="36" name="图片 199">
          <a:extLst>
            <a:ext uri="{FF2B5EF4-FFF2-40B4-BE49-F238E27FC236}">
              <a16:creationId xmlns:a16="http://schemas.microsoft.com/office/drawing/2014/main" xmlns="" id="{00000000-0008-0000-05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210550" y="265017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42</xdr:row>
      <xdr:rowOff>12700</xdr:rowOff>
    </xdr:from>
    <xdr:to>
      <xdr:col>10</xdr:col>
      <xdr:colOff>784225</xdr:colOff>
      <xdr:row>43</xdr:row>
      <xdr:rowOff>0</xdr:rowOff>
    </xdr:to>
    <xdr:pic>
      <xdr:nvPicPr>
        <xdr:cNvPr id="37" name="图片 200">
          <a:extLst>
            <a:ext uri="{FF2B5EF4-FFF2-40B4-BE49-F238E27FC236}">
              <a16:creationId xmlns:a16="http://schemas.microsoft.com/office/drawing/2014/main" xmlns="" id="{00000000-0008-0000-05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210550" y="272351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43</xdr:row>
      <xdr:rowOff>12700</xdr:rowOff>
    </xdr:from>
    <xdr:to>
      <xdr:col>10</xdr:col>
      <xdr:colOff>784225</xdr:colOff>
      <xdr:row>44</xdr:row>
      <xdr:rowOff>1270</xdr:rowOff>
    </xdr:to>
    <xdr:pic>
      <xdr:nvPicPr>
        <xdr:cNvPr id="38" name="图片 201">
          <a:extLst>
            <a:ext uri="{FF2B5EF4-FFF2-40B4-BE49-F238E27FC236}">
              <a16:creationId xmlns:a16="http://schemas.microsoft.com/office/drawing/2014/main" xmlns="" id="{00000000-0008-0000-05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210550" y="279685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44</xdr:row>
      <xdr:rowOff>12700</xdr:rowOff>
    </xdr:from>
    <xdr:to>
      <xdr:col>10</xdr:col>
      <xdr:colOff>784225</xdr:colOff>
      <xdr:row>45</xdr:row>
      <xdr:rowOff>0</xdr:rowOff>
    </xdr:to>
    <xdr:pic>
      <xdr:nvPicPr>
        <xdr:cNvPr id="39" name="图片 202">
          <a:extLst>
            <a:ext uri="{FF2B5EF4-FFF2-40B4-BE49-F238E27FC236}">
              <a16:creationId xmlns:a16="http://schemas.microsoft.com/office/drawing/2014/main" xmlns="" id="{00000000-0008-0000-05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210550" y="287020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45</xdr:row>
      <xdr:rowOff>12700</xdr:rowOff>
    </xdr:from>
    <xdr:to>
      <xdr:col>10</xdr:col>
      <xdr:colOff>784225</xdr:colOff>
      <xdr:row>46</xdr:row>
      <xdr:rowOff>1270</xdr:rowOff>
    </xdr:to>
    <xdr:pic>
      <xdr:nvPicPr>
        <xdr:cNvPr id="40" name="图片 203">
          <a:extLst>
            <a:ext uri="{FF2B5EF4-FFF2-40B4-BE49-F238E27FC236}">
              <a16:creationId xmlns:a16="http://schemas.microsoft.com/office/drawing/2014/main" xmlns="" id="{00000000-0008-0000-05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210550" y="294354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46</xdr:row>
      <xdr:rowOff>12700</xdr:rowOff>
    </xdr:from>
    <xdr:to>
      <xdr:col>10</xdr:col>
      <xdr:colOff>784225</xdr:colOff>
      <xdr:row>47</xdr:row>
      <xdr:rowOff>0</xdr:rowOff>
    </xdr:to>
    <xdr:pic>
      <xdr:nvPicPr>
        <xdr:cNvPr id="41" name="图片 204">
          <a:extLst>
            <a:ext uri="{FF2B5EF4-FFF2-40B4-BE49-F238E27FC236}">
              <a16:creationId xmlns:a16="http://schemas.microsoft.com/office/drawing/2014/main" xmlns="" id="{00000000-0008-0000-05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210550" y="301688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47</xdr:row>
      <xdr:rowOff>12700</xdr:rowOff>
    </xdr:from>
    <xdr:to>
      <xdr:col>10</xdr:col>
      <xdr:colOff>784225</xdr:colOff>
      <xdr:row>48</xdr:row>
      <xdr:rowOff>1270</xdr:rowOff>
    </xdr:to>
    <xdr:pic>
      <xdr:nvPicPr>
        <xdr:cNvPr id="42" name="图片 205">
          <a:extLst>
            <a:ext uri="{FF2B5EF4-FFF2-40B4-BE49-F238E27FC236}">
              <a16:creationId xmlns:a16="http://schemas.microsoft.com/office/drawing/2014/main" xmlns="" id="{00000000-0008-0000-05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210550" y="309022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48</xdr:row>
      <xdr:rowOff>12700</xdr:rowOff>
    </xdr:from>
    <xdr:to>
      <xdr:col>10</xdr:col>
      <xdr:colOff>784225</xdr:colOff>
      <xdr:row>49</xdr:row>
      <xdr:rowOff>0</xdr:rowOff>
    </xdr:to>
    <xdr:pic>
      <xdr:nvPicPr>
        <xdr:cNvPr id="43" name="图片 206">
          <a:extLst>
            <a:ext uri="{FF2B5EF4-FFF2-40B4-BE49-F238E27FC236}">
              <a16:creationId xmlns:a16="http://schemas.microsoft.com/office/drawing/2014/main" xmlns="" id="{00000000-0008-0000-05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210550" y="316357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49</xdr:row>
      <xdr:rowOff>12700</xdr:rowOff>
    </xdr:from>
    <xdr:to>
      <xdr:col>10</xdr:col>
      <xdr:colOff>784225</xdr:colOff>
      <xdr:row>50</xdr:row>
      <xdr:rowOff>1270</xdr:rowOff>
    </xdr:to>
    <xdr:pic>
      <xdr:nvPicPr>
        <xdr:cNvPr id="44" name="图片 207">
          <a:extLst>
            <a:ext uri="{FF2B5EF4-FFF2-40B4-BE49-F238E27FC236}">
              <a16:creationId xmlns:a16="http://schemas.microsoft.com/office/drawing/2014/main" xmlns="" id="{00000000-0008-0000-05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210550" y="323691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50</xdr:row>
      <xdr:rowOff>12700</xdr:rowOff>
    </xdr:from>
    <xdr:to>
      <xdr:col>10</xdr:col>
      <xdr:colOff>784225</xdr:colOff>
      <xdr:row>51</xdr:row>
      <xdr:rowOff>1270</xdr:rowOff>
    </xdr:to>
    <xdr:pic>
      <xdr:nvPicPr>
        <xdr:cNvPr id="45" name="图片 208">
          <a:extLst>
            <a:ext uri="{FF2B5EF4-FFF2-40B4-BE49-F238E27FC236}">
              <a16:creationId xmlns:a16="http://schemas.microsoft.com/office/drawing/2014/main" xmlns="" id="{00000000-0008-0000-05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210550" y="331025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51</xdr:row>
      <xdr:rowOff>12700</xdr:rowOff>
    </xdr:from>
    <xdr:to>
      <xdr:col>10</xdr:col>
      <xdr:colOff>784225</xdr:colOff>
      <xdr:row>52</xdr:row>
      <xdr:rowOff>1270</xdr:rowOff>
    </xdr:to>
    <xdr:pic>
      <xdr:nvPicPr>
        <xdr:cNvPr id="46" name="图片 209">
          <a:extLst>
            <a:ext uri="{FF2B5EF4-FFF2-40B4-BE49-F238E27FC236}">
              <a16:creationId xmlns:a16="http://schemas.microsoft.com/office/drawing/2014/main" xmlns="" id="{00000000-0008-0000-05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210550" y="338359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52</xdr:row>
      <xdr:rowOff>12700</xdr:rowOff>
    </xdr:from>
    <xdr:to>
      <xdr:col>10</xdr:col>
      <xdr:colOff>784225</xdr:colOff>
      <xdr:row>53</xdr:row>
      <xdr:rowOff>1270</xdr:rowOff>
    </xdr:to>
    <xdr:pic>
      <xdr:nvPicPr>
        <xdr:cNvPr id="47" name="图片 210">
          <a:extLst>
            <a:ext uri="{FF2B5EF4-FFF2-40B4-BE49-F238E27FC236}">
              <a16:creationId xmlns:a16="http://schemas.microsoft.com/office/drawing/2014/main" xmlns="" id="{00000000-0008-0000-05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210550" y="345694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53</xdr:row>
      <xdr:rowOff>12700</xdr:rowOff>
    </xdr:from>
    <xdr:to>
      <xdr:col>10</xdr:col>
      <xdr:colOff>784225</xdr:colOff>
      <xdr:row>54</xdr:row>
      <xdr:rowOff>0</xdr:rowOff>
    </xdr:to>
    <xdr:pic>
      <xdr:nvPicPr>
        <xdr:cNvPr id="48" name="图片 211">
          <a:extLst>
            <a:ext uri="{FF2B5EF4-FFF2-40B4-BE49-F238E27FC236}">
              <a16:creationId xmlns:a16="http://schemas.microsoft.com/office/drawing/2014/main" xmlns="" id="{00000000-0008-0000-05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10550" y="353028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54</xdr:row>
      <xdr:rowOff>12700</xdr:rowOff>
    </xdr:from>
    <xdr:to>
      <xdr:col>10</xdr:col>
      <xdr:colOff>784225</xdr:colOff>
      <xdr:row>55</xdr:row>
      <xdr:rowOff>0</xdr:rowOff>
    </xdr:to>
    <xdr:pic>
      <xdr:nvPicPr>
        <xdr:cNvPr id="49" name="图片 212">
          <a:extLst>
            <a:ext uri="{FF2B5EF4-FFF2-40B4-BE49-F238E27FC236}">
              <a16:creationId xmlns:a16="http://schemas.microsoft.com/office/drawing/2014/main" xmlns="" id="{00000000-0008-0000-05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210550" y="360362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55</xdr:row>
      <xdr:rowOff>12700</xdr:rowOff>
    </xdr:from>
    <xdr:to>
      <xdr:col>10</xdr:col>
      <xdr:colOff>784225</xdr:colOff>
      <xdr:row>56</xdr:row>
      <xdr:rowOff>0</xdr:rowOff>
    </xdr:to>
    <xdr:pic>
      <xdr:nvPicPr>
        <xdr:cNvPr id="50" name="图片 213">
          <a:extLst>
            <a:ext uri="{FF2B5EF4-FFF2-40B4-BE49-F238E27FC236}">
              <a16:creationId xmlns:a16="http://schemas.microsoft.com/office/drawing/2014/main" xmlns="" id="{00000000-0008-0000-05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210550" y="367696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56</xdr:row>
      <xdr:rowOff>12700</xdr:rowOff>
    </xdr:from>
    <xdr:to>
      <xdr:col>10</xdr:col>
      <xdr:colOff>784225</xdr:colOff>
      <xdr:row>57</xdr:row>
      <xdr:rowOff>1270</xdr:rowOff>
    </xdr:to>
    <xdr:pic>
      <xdr:nvPicPr>
        <xdr:cNvPr id="51" name="图片 214">
          <a:extLst>
            <a:ext uri="{FF2B5EF4-FFF2-40B4-BE49-F238E27FC236}">
              <a16:creationId xmlns:a16="http://schemas.microsoft.com/office/drawing/2014/main" xmlns="" id="{00000000-0008-0000-05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210550" y="375031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57</xdr:row>
      <xdr:rowOff>12700</xdr:rowOff>
    </xdr:from>
    <xdr:to>
      <xdr:col>10</xdr:col>
      <xdr:colOff>784225</xdr:colOff>
      <xdr:row>58</xdr:row>
      <xdr:rowOff>1270</xdr:rowOff>
    </xdr:to>
    <xdr:pic>
      <xdr:nvPicPr>
        <xdr:cNvPr id="52" name="图片 215">
          <a:extLst>
            <a:ext uri="{FF2B5EF4-FFF2-40B4-BE49-F238E27FC236}">
              <a16:creationId xmlns:a16="http://schemas.microsoft.com/office/drawing/2014/main" xmlns="" id="{00000000-0008-0000-05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210550" y="382365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58</xdr:row>
      <xdr:rowOff>12700</xdr:rowOff>
    </xdr:from>
    <xdr:to>
      <xdr:col>10</xdr:col>
      <xdr:colOff>784225</xdr:colOff>
      <xdr:row>59</xdr:row>
      <xdr:rowOff>1270</xdr:rowOff>
    </xdr:to>
    <xdr:pic>
      <xdr:nvPicPr>
        <xdr:cNvPr id="53" name="图片 216">
          <a:extLst>
            <a:ext uri="{FF2B5EF4-FFF2-40B4-BE49-F238E27FC236}">
              <a16:creationId xmlns:a16="http://schemas.microsoft.com/office/drawing/2014/main" xmlns="" id="{00000000-0008-0000-05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210550" y="389699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59</xdr:row>
      <xdr:rowOff>12700</xdr:rowOff>
    </xdr:from>
    <xdr:to>
      <xdr:col>10</xdr:col>
      <xdr:colOff>784225</xdr:colOff>
      <xdr:row>60</xdr:row>
      <xdr:rowOff>1270</xdr:rowOff>
    </xdr:to>
    <xdr:pic>
      <xdr:nvPicPr>
        <xdr:cNvPr id="54" name="图片 217">
          <a:extLst>
            <a:ext uri="{FF2B5EF4-FFF2-40B4-BE49-F238E27FC236}">
              <a16:creationId xmlns:a16="http://schemas.microsoft.com/office/drawing/2014/main" xmlns="" id="{00000000-0008-0000-05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210550" y="397033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60</xdr:row>
      <xdr:rowOff>12700</xdr:rowOff>
    </xdr:from>
    <xdr:to>
      <xdr:col>10</xdr:col>
      <xdr:colOff>784225</xdr:colOff>
      <xdr:row>61</xdr:row>
      <xdr:rowOff>0</xdr:rowOff>
    </xdr:to>
    <xdr:pic>
      <xdr:nvPicPr>
        <xdr:cNvPr id="55" name="图片 218">
          <a:extLst>
            <a:ext uri="{FF2B5EF4-FFF2-40B4-BE49-F238E27FC236}">
              <a16:creationId xmlns:a16="http://schemas.microsoft.com/office/drawing/2014/main" xmlns="" id="{00000000-0008-0000-05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210550" y="404368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61</xdr:row>
      <xdr:rowOff>12700</xdr:rowOff>
    </xdr:from>
    <xdr:to>
      <xdr:col>10</xdr:col>
      <xdr:colOff>784225</xdr:colOff>
      <xdr:row>62</xdr:row>
      <xdr:rowOff>1270</xdr:rowOff>
    </xdr:to>
    <xdr:pic>
      <xdr:nvPicPr>
        <xdr:cNvPr id="56" name="图片 219">
          <a:extLst>
            <a:ext uri="{FF2B5EF4-FFF2-40B4-BE49-F238E27FC236}">
              <a16:creationId xmlns:a16="http://schemas.microsoft.com/office/drawing/2014/main" xmlns="" id="{00000000-0008-0000-05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210550" y="411702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62</xdr:row>
      <xdr:rowOff>12700</xdr:rowOff>
    </xdr:from>
    <xdr:to>
      <xdr:col>10</xdr:col>
      <xdr:colOff>784225</xdr:colOff>
      <xdr:row>63</xdr:row>
      <xdr:rowOff>1270</xdr:rowOff>
    </xdr:to>
    <xdr:pic>
      <xdr:nvPicPr>
        <xdr:cNvPr id="57" name="图片 220">
          <a:extLst>
            <a:ext uri="{FF2B5EF4-FFF2-40B4-BE49-F238E27FC236}">
              <a16:creationId xmlns:a16="http://schemas.microsoft.com/office/drawing/2014/main" xmlns="" id="{00000000-0008-0000-05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210550" y="419036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63</xdr:row>
      <xdr:rowOff>12700</xdr:rowOff>
    </xdr:from>
    <xdr:to>
      <xdr:col>10</xdr:col>
      <xdr:colOff>784225</xdr:colOff>
      <xdr:row>64</xdr:row>
      <xdr:rowOff>1270</xdr:rowOff>
    </xdr:to>
    <xdr:pic>
      <xdr:nvPicPr>
        <xdr:cNvPr id="58" name="图片 221">
          <a:extLst>
            <a:ext uri="{FF2B5EF4-FFF2-40B4-BE49-F238E27FC236}">
              <a16:creationId xmlns:a16="http://schemas.microsoft.com/office/drawing/2014/main" xmlns="" id="{00000000-0008-0000-05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210550" y="426370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64</xdr:row>
      <xdr:rowOff>12700</xdr:rowOff>
    </xdr:from>
    <xdr:to>
      <xdr:col>10</xdr:col>
      <xdr:colOff>784225</xdr:colOff>
      <xdr:row>65</xdr:row>
      <xdr:rowOff>1270</xdr:rowOff>
    </xdr:to>
    <xdr:pic>
      <xdr:nvPicPr>
        <xdr:cNvPr id="59" name="图片 222">
          <a:extLst>
            <a:ext uri="{FF2B5EF4-FFF2-40B4-BE49-F238E27FC236}">
              <a16:creationId xmlns:a16="http://schemas.microsoft.com/office/drawing/2014/main" xmlns="" id="{00000000-0008-0000-05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210550" y="433705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65</xdr:row>
      <xdr:rowOff>12700</xdr:rowOff>
    </xdr:from>
    <xdr:to>
      <xdr:col>10</xdr:col>
      <xdr:colOff>784225</xdr:colOff>
      <xdr:row>66</xdr:row>
      <xdr:rowOff>0</xdr:rowOff>
    </xdr:to>
    <xdr:pic>
      <xdr:nvPicPr>
        <xdr:cNvPr id="60" name="图片 223">
          <a:extLst>
            <a:ext uri="{FF2B5EF4-FFF2-40B4-BE49-F238E27FC236}">
              <a16:creationId xmlns:a16="http://schemas.microsoft.com/office/drawing/2014/main" xmlns="" id="{00000000-0008-0000-05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8210550" y="441039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66</xdr:row>
      <xdr:rowOff>12700</xdr:rowOff>
    </xdr:from>
    <xdr:to>
      <xdr:col>10</xdr:col>
      <xdr:colOff>784225</xdr:colOff>
      <xdr:row>67</xdr:row>
      <xdr:rowOff>1270</xdr:rowOff>
    </xdr:to>
    <xdr:pic>
      <xdr:nvPicPr>
        <xdr:cNvPr id="61" name="图片 224">
          <a:extLst>
            <a:ext uri="{FF2B5EF4-FFF2-40B4-BE49-F238E27FC236}">
              <a16:creationId xmlns:a16="http://schemas.microsoft.com/office/drawing/2014/main" xmlns="" id="{00000000-0008-0000-05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210550" y="448373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67</xdr:row>
      <xdr:rowOff>12700</xdr:rowOff>
    </xdr:from>
    <xdr:to>
      <xdr:col>10</xdr:col>
      <xdr:colOff>784225</xdr:colOff>
      <xdr:row>68</xdr:row>
      <xdr:rowOff>1270</xdr:rowOff>
    </xdr:to>
    <xdr:pic>
      <xdr:nvPicPr>
        <xdr:cNvPr id="62" name="图片 225">
          <a:extLst>
            <a:ext uri="{FF2B5EF4-FFF2-40B4-BE49-F238E27FC236}">
              <a16:creationId xmlns:a16="http://schemas.microsoft.com/office/drawing/2014/main" xmlns="" id="{00000000-0008-0000-05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8210550" y="455707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68</xdr:row>
      <xdr:rowOff>12700</xdr:rowOff>
    </xdr:from>
    <xdr:to>
      <xdr:col>10</xdr:col>
      <xdr:colOff>784225</xdr:colOff>
      <xdr:row>69</xdr:row>
      <xdr:rowOff>1270</xdr:rowOff>
    </xdr:to>
    <xdr:pic>
      <xdr:nvPicPr>
        <xdr:cNvPr id="63" name="图片 226">
          <a:extLst>
            <a:ext uri="{FF2B5EF4-FFF2-40B4-BE49-F238E27FC236}">
              <a16:creationId xmlns:a16="http://schemas.microsoft.com/office/drawing/2014/main" xmlns="" id="{00000000-0008-0000-05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8210550" y="463042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69</xdr:row>
      <xdr:rowOff>12700</xdr:rowOff>
    </xdr:from>
    <xdr:to>
      <xdr:col>10</xdr:col>
      <xdr:colOff>784225</xdr:colOff>
      <xdr:row>70</xdr:row>
      <xdr:rowOff>1270</xdr:rowOff>
    </xdr:to>
    <xdr:pic>
      <xdr:nvPicPr>
        <xdr:cNvPr id="64" name="图片 227">
          <a:extLst>
            <a:ext uri="{FF2B5EF4-FFF2-40B4-BE49-F238E27FC236}">
              <a16:creationId xmlns:a16="http://schemas.microsoft.com/office/drawing/2014/main" xmlns="" id="{00000000-0008-0000-05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8210550" y="470376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70</xdr:row>
      <xdr:rowOff>12700</xdr:rowOff>
    </xdr:from>
    <xdr:to>
      <xdr:col>10</xdr:col>
      <xdr:colOff>784225</xdr:colOff>
      <xdr:row>71</xdr:row>
      <xdr:rowOff>1270</xdr:rowOff>
    </xdr:to>
    <xdr:pic>
      <xdr:nvPicPr>
        <xdr:cNvPr id="65" name="图片 228">
          <a:extLst>
            <a:ext uri="{FF2B5EF4-FFF2-40B4-BE49-F238E27FC236}">
              <a16:creationId xmlns:a16="http://schemas.microsoft.com/office/drawing/2014/main" xmlns="" id="{00000000-0008-0000-05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8210550" y="477710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71</xdr:row>
      <xdr:rowOff>12700</xdr:rowOff>
    </xdr:from>
    <xdr:to>
      <xdr:col>10</xdr:col>
      <xdr:colOff>784225</xdr:colOff>
      <xdr:row>72</xdr:row>
      <xdr:rowOff>1270</xdr:rowOff>
    </xdr:to>
    <xdr:pic>
      <xdr:nvPicPr>
        <xdr:cNvPr id="66" name="图片 229">
          <a:extLst>
            <a:ext uri="{FF2B5EF4-FFF2-40B4-BE49-F238E27FC236}">
              <a16:creationId xmlns:a16="http://schemas.microsoft.com/office/drawing/2014/main" xmlns="" id="{00000000-0008-0000-05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210550" y="485044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72</xdr:row>
      <xdr:rowOff>12700</xdr:rowOff>
    </xdr:from>
    <xdr:to>
      <xdr:col>10</xdr:col>
      <xdr:colOff>784225</xdr:colOff>
      <xdr:row>73</xdr:row>
      <xdr:rowOff>0</xdr:rowOff>
    </xdr:to>
    <xdr:pic>
      <xdr:nvPicPr>
        <xdr:cNvPr id="67" name="图片 230">
          <a:extLst>
            <a:ext uri="{FF2B5EF4-FFF2-40B4-BE49-F238E27FC236}">
              <a16:creationId xmlns:a16="http://schemas.microsoft.com/office/drawing/2014/main" xmlns="" id="{00000000-0008-0000-05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8210550" y="492379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73</xdr:row>
      <xdr:rowOff>12700</xdr:rowOff>
    </xdr:from>
    <xdr:to>
      <xdr:col>10</xdr:col>
      <xdr:colOff>784225</xdr:colOff>
      <xdr:row>74</xdr:row>
      <xdr:rowOff>0</xdr:rowOff>
    </xdr:to>
    <xdr:pic>
      <xdr:nvPicPr>
        <xdr:cNvPr id="68" name="图片 231">
          <a:extLst>
            <a:ext uri="{FF2B5EF4-FFF2-40B4-BE49-F238E27FC236}">
              <a16:creationId xmlns:a16="http://schemas.microsoft.com/office/drawing/2014/main" xmlns="" id="{00000000-0008-0000-05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8210550" y="499713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74</xdr:row>
      <xdr:rowOff>12700</xdr:rowOff>
    </xdr:from>
    <xdr:to>
      <xdr:col>10</xdr:col>
      <xdr:colOff>784225</xdr:colOff>
      <xdr:row>75</xdr:row>
      <xdr:rowOff>0</xdr:rowOff>
    </xdr:to>
    <xdr:pic>
      <xdr:nvPicPr>
        <xdr:cNvPr id="69" name="图片 232">
          <a:extLst>
            <a:ext uri="{FF2B5EF4-FFF2-40B4-BE49-F238E27FC236}">
              <a16:creationId xmlns:a16="http://schemas.microsoft.com/office/drawing/2014/main" xmlns="" id="{00000000-0008-0000-05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8210550" y="507047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75</xdr:row>
      <xdr:rowOff>12700</xdr:rowOff>
    </xdr:from>
    <xdr:to>
      <xdr:col>10</xdr:col>
      <xdr:colOff>784225</xdr:colOff>
      <xdr:row>76</xdr:row>
      <xdr:rowOff>0</xdr:rowOff>
    </xdr:to>
    <xdr:pic>
      <xdr:nvPicPr>
        <xdr:cNvPr id="70" name="图片 233">
          <a:extLst>
            <a:ext uri="{FF2B5EF4-FFF2-40B4-BE49-F238E27FC236}">
              <a16:creationId xmlns:a16="http://schemas.microsoft.com/office/drawing/2014/main" xmlns="" id="{00000000-0008-0000-05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8210550" y="514381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76</xdr:row>
      <xdr:rowOff>12700</xdr:rowOff>
    </xdr:from>
    <xdr:to>
      <xdr:col>10</xdr:col>
      <xdr:colOff>784225</xdr:colOff>
      <xdr:row>76</xdr:row>
      <xdr:rowOff>729342</xdr:rowOff>
    </xdr:to>
    <xdr:pic>
      <xdr:nvPicPr>
        <xdr:cNvPr id="71" name="图片 235">
          <a:extLst>
            <a:ext uri="{FF2B5EF4-FFF2-40B4-BE49-F238E27FC236}">
              <a16:creationId xmlns:a16="http://schemas.microsoft.com/office/drawing/2014/main" xmlns="" id="{00000000-0008-0000-05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8210550" y="521716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77</xdr:row>
      <xdr:rowOff>12700</xdr:rowOff>
    </xdr:from>
    <xdr:to>
      <xdr:col>10</xdr:col>
      <xdr:colOff>784225</xdr:colOff>
      <xdr:row>78</xdr:row>
      <xdr:rowOff>0</xdr:rowOff>
    </xdr:to>
    <xdr:pic>
      <xdr:nvPicPr>
        <xdr:cNvPr id="72" name="图片 236">
          <a:extLst>
            <a:ext uri="{FF2B5EF4-FFF2-40B4-BE49-F238E27FC236}">
              <a16:creationId xmlns:a16="http://schemas.microsoft.com/office/drawing/2014/main" xmlns="" id="{00000000-0008-0000-05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8210550" y="529050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78</xdr:row>
      <xdr:rowOff>12700</xdr:rowOff>
    </xdr:from>
    <xdr:to>
      <xdr:col>10</xdr:col>
      <xdr:colOff>784225</xdr:colOff>
      <xdr:row>79</xdr:row>
      <xdr:rowOff>0</xdr:rowOff>
    </xdr:to>
    <xdr:pic>
      <xdr:nvPicPr>
        <xdr:cNvPr id="73" name="图片 237">
          <a:extLst>
            <a:ext uri="{FF2B5EF4-FFF2-40B4-BE49-F238E27FC236}">
              <a16:creationId xmlns:a16="http://schemas.microsoft.com/office/drawing/2014/main" xmlns="" id="{00000000-0008-0000-05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8210550" y="536384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79</xdr:row>
      <xdr:rowOff>12700</xdr:rowOff>
    </xdr:from>
    <xdr:to>
      <xdr:col>10</xdr:col>
      <xdr:colOff>784225</xdr:colOff>
      <xdr:row>80</xdr:row>
      <xdr:rowOff>0</xdr:rowOff>
    </xdr:to>
    <xdr:pic>
      <xdr:nvPicPr>
        <xdr:cNvPr id="74" name="图片 238">
          <a:extLst>
            <a:ext uri="{FF2B5EF4-FFF2-40B4-BE49-F238E27FC236}">
              <a16:creationId xmlns:a16="http://schemas.microsoft.com/office/drawing/2014/main" xmlns="" id="{00000000-0008-0000-05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8210550" y="543718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80</xdr:row>
      <xdr:rowOff>12700</xdr:rowOff>
    </xdr:from>
    <xdr:to>
      <xdr:col>10</xdr:col>
      <xdr:colOff>784225</xdr:colOff>
      <xdr:row>81</xdr:row>
      <xdr:rowOff>0</xdr:rowOff>
    </xdr:to>
    <xdr:pic>
      <xdr:nvPicPr>
        <xdr:cNvPr id="75" name="图片 239">
          <a:extLst>
            <a:ext uri="{FF2B5EF4-FFF2-40B4-BE49-F238E27FC236}">
              <a16:creationId xmlns:a16="http://schemas.microsoft.com/office/drawing/2014/main" xmlns="" id="{00000000-0008-0000-05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8210550" y="551053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81</xdr:row>
      <xdr:rowOff>12700</xdr:rowOff>
    </xdr:from>
    <xdr:to>
      <xdr:col>10</xdr:col>
      <xdr:colOff>784225</xdr:colOff>
      <xdr:row>82</xdr:row>
      <xdr:rowOff>0</xdr:rowOff>
    </xdr:to>
    <xdr:pic>
      <xdr:nvPicPr>
        <xdr:cNvPr id="76" name="图片 240">
          <a:extLst>
            <a:ext uri="{FF2B5EF4-FFF2-40B4-BE49-F238E27FC236}">
              <a16:creationId xmlns:a16="http://schemas.microsoft.com/office/drawing/2014/main" xmlns="" id="{00000000-0008-0000-05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8210550" y="558387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82</xdr:row>
      <xdr:rowOff>12700</xdr:rowOff>
    </xdr:from>
    <xdr:to>
      <xdr:col>10</xdr:col>
      <xdr:colOff>784225</xdr:colOff>
      <xdr:row>83</xdr:row>
      <xdr:rowOff>0</xdr:rowOff>
    </xdr:to>
    <xdr:pic>
      <xdr:nvPicPr>
        <xdr:cNvPr id="77" name="图片 241">
          <a:extLst>
            <a:ext uri="{FF2B5EF4-FFF2-40B4-BE49-F238E27FC236}">
              <a16:creationId xmlns:a16="http://schemas.microsoft.com/office/drawing/2014/main" xmlns="" id="{00000000-0008-0000-05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8210550" y="565721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83</xdr:row>
      <xdr:rowOff>12700</xdr:rowOff>
    </xdr:from>
    <xdr:to>
      <xdr:col>10</xdr:col>
      <xdr:colOff>784225</xdr:colOff>
      <xdr:row>84</xdr:row>
      <xdr:rowOff>0</xdr:rowOff>
    </xdr:to>
    <xdr:pic>
      <xdr:nvPicPr>
        <xdr:cNvPr id="78" name="图片 242">
          <a:extLst>
            <a:ext uri="{FF2B5EF4-FFF2-40B4-BE49-F238E27FC236}">
              <a16:creationId xmlns:a16="http://schemas.microsoft.com/office/drawing/2014/main" xmlns="" id="{00000000-0008-0000-05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8210550" y="573055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84</xdr:row>
      <xdr:rowOff>12700</xdr:rowOff>
    </xdr:from>
    <xdr:to>
      <xdr:col>10</xdr:col>
      <xdr:colOff>784225</xdr:colOff>
      <xdr:row>85</xdr:row>
      <xdr:rowOff>0</xdr:rowOff>
    </xdr:to>
    <xdr:pic>
      <xdr:nvPicPr>
        <xdr:cNvPr id="79" name="图片 243">
          <a:extLst>
            <a:ext uri="{FF2B5EF4-FFF2-40B4-BE49-F238E27FC236}">
              <a16:creationId xmlns:a16="http://schemas.microsoft.com/office/drawing/2014/main" xmlns="" id="{00000000-0008-0000-05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8210550" y="580390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85</xdr:row>
      <xdr:rowOff>12700</xdr:rowOff>
    </xdr:from>
    <xdr:to>
      <xdr:col>10</xdr:col>
      <xdr:colOff>784225</xdr:colOff>
      <xdr:row>86</xdr:row>
      <xdr:rowOff>0</xdr:rowOff>
    </xdr:to>
    <xdr:pic>
      <xdr:nvPicPr>
        <xdr:cNvPr id="80" name="图片 244">
          <a:extLst>
            <a:ext uri="{FF2B5EF4-FFF2-40B4-BE49-F238E27FC236}">
              <a16:creationId xmlns:a16="http://schemas.microsoft.com/office/drawing/2014/main" xmlns="" id="{00000000-0008-0000-05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8210550" y="587724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86</xdr:row>
      <xdr:rowOff>12700</xdr:rowOff>
    </xdr:from>
    <xdr:to>
      <xdr:col>10</xdr:col>
      <xdr:colOff>784225</xdr:colOff>
      <xdr:row>87</xdr:row>
      <xdr:rowOff>0</xdr:rowOff>
    </xdr:to>
    <xdr:pic>
      <xdr:nvPicPr>
        <xdr:cNvPr id="81" name="图片 245">
          <a:extLst>
            <a:ext uri="{FF2B5EF4-FFF2-40B4-BE49-F238E27FC236}">
              <a16:creationId xmlns:a16="http://schemas.microsoft.com/office/drawing/2014/main" xmlns="" id="{00000000-0008-0000-05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8210550" y="595058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87</xdr:row>
      <xdr:rowOff>12700</xdr:rowOff>
    </xdr:from>
    <xdr:to>
      <xdr:col>10</xdr:col>
      <xdr:colOff>784225</xdr:colOff>
      <xdr:row>88</xdr:row>
      <xdr:rowOff>0</xdr:rowOff>
    </xdr:to>
    <xdr:pic>
      <xdr:nvPicPr>
        <xdr:cNvPr id="82" name="图片 246">
          <a:extLst>
            <a:ext uri="{FF2B5EF4-FFF2-40B4-BE49-F238E27FC236}">
              <a16:creationId xmlns:a16="http://schemas.microsoft.com/office/drawing/2014/main" xmlns="" id="{00000000-0008-0000-05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8210550" y="602392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88</xdr:row>
      <xdr:rowOff>12700</xdr:rowOff>
    </xdr:from>
    <xdr:to>
      <xdr:col>10</xdr:col>
      <xdr:colOff>784225</xdr:colOff>
      <xdr:row>89</xdr:row>
      <xdr:rowOff>0</xdr:rowOff>
    </xdr:to>
    <xdr:pic>
      <xdr:nvPicPr>
        <xdr:cNvPr id="83" name="图片 247">
          <a:extLst>
            <a:ext uri="{FF2B5EF4-FFF2-40B4-BE49-F238E27FC236}">
              <a16:creationId xmlns:a16="http://schemas.microsoft.com/office/drawing/2014/main" xmlns="" id="{00000000-0008-0000-05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8210550" y="609727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89</xdr:row>
      <xdr:rowOff>12700</xdr:rowOff>
    </xdr:from>
    <xdr:to>
      <xdr:col>10</xdr:col>
      <xdr:colOff>784225</xdr:colOff>
      <xdr:row>90</xdr:row>
      <xdr:rowOff>1270</xdr:rowOff>
    </xdr:to>
    <xdr:pic>
      <xdr:nvPicPr>
        <xdr:cNvPr id="84" name="图片 248">
          <a:extLst>
            <a:ext uri="{FF2B5EF4-FFF2-40B4-BE49-F238E27FC236}">
              <a16:creationId xmlns:a16="http://schemas.microsoft.com/office/drawing/2014/main" xmlns="" id="{00000000-0008-0000-05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8210550" y="617061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90</xdr:row>
      <xdr:rowOff>12700</xdr:rowOff>
    </xdr:from>
    <xdr:to>
      <xdr:col>10</xdr:col>
      <xdr:colOff>784225</xdr:colOff>
      <xdr:row>91</xdr:row>
      <xdr:rowOff>0</xdr:rowOff>
    </xdr:to>
    <xdr:pic>
      <xdr:nvPicPr>
        <xdr:cNvPr id="85" name="图片 249">
          <a:extLst>
            <a:ext uri="{FF2B5EF4-FFF2-40B4-BE49-F238E27FC236}">
              <a16:creationId xmlns:a16="http://schemas.microsoft.com/office/drawing/2014/main" xmlns="" id="{00000000-0008-0000-05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8210550" y="624395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91</xdr:row>
      <xdr:rowOff>12700</xdr:rowOff>
    </xdr:from>
    <xdr:to>
      <xdr:col>10</xdr:col>
      <xdr:colOff>784225</xdr:colOff>
      <xdr:row>92</xdr:row>
      <xdr:rowOff>0</xdr:rowOff>
    </xdr:to>
    <xdr:pic>
      <xdr:nvPicPr>
        <xdr:cNvPr id="86" name="图片 250">
          <a:extLst>
            <a:ext uri="{FF2B5EF4-FFF2-40B4-BE49-F238E27FC236}">
              <a16:creationId xmlns:a16="http://schemas.microsoft.com/office/drawing/2014/main" xmlns="" id="{00000000-0008-0000-05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8210550" y="631729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92</xdr:row>
      <xdr:rowOff>12700</xdr:rowOff>
    </xdr:from>
    <xdr:to>
      <xdr:col>10</xdr:col>
      <xdr:colOff>784225</xdr:colOff>
      <xdr:row>93</xdr:row>
      <xdr:rowOff>0</xdr:rowOff>
    </xdr:to>
    <xdr:pic>
      <xdr:nvPicPr>
        <xdr:cNvPr id="87" name="图片 251">
          <a:extLst>
            <a:ext uri="{FF2B5EF4-FFF2-40B4-BE49-F238E27FC236}">
              <a16:creationId xmlns:a16="http://schemas.microsoft.com/office/drawing/2014/main" xmlns="" id="{00000000-0008-0000-05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8210550" y="639064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93</xdr:row>
      <xdr:rowOff>12700</xdr:rowOff>
    </xdr:from>
    <xdr:to>
      <xdr:col>10</xdr:col>
      <xdr:colOff>784225</xdr:colOff>
      <xdr:row>94</xdr:row>
      <xdr:rowOff>0</xdr:rowOff>
    </xdr:to>
    <xdr:pic>
      <xdr:nvPicPr>
        <xdr:cNvPr id="88" name="图片 252">
          <a:extLst>
            <a:ext uri="{FF2B5EF4-FFF2-40B4-BE49-F238E27FC236}">
              <a16:creationId xmlns:a16="http://schemas.microsoft.com/office/drawing/2014/main" xmlns="" id="{00000000-0008-0000-05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8210550" y="646398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94</xdr:row>
      <xdr:rowOff>12700</xdr:rowOff>
    </xdr:from>
    <xdr:to>
      <xdr:col>10</xdr:col>
      <xdr:colOff>784225</xdr:colOff>
      <xdr:row>95</xdr:row>
      <xdr:rowOff>1270</xdr:rowOff>
    </xdr:to>
    <xdr:pic>
      <xdr:nvPicPr>
        <xdr:cNvPr id="89" name="图片 253">
          <a:extLst>
            <a:ext uri="{FF2B5EF4-FFF2-40B4-BE49-F238E27FC236}">
              <a16:creationId xmlns:a16="http://schemas.microsoft.com/office/drawing/2014/main" xmlns="" id="{00000000-0008-0000-05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8210550" y="653732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95</xdr:row>
      <xdr:rowOff>12700</xdr:rowOff>
    </xdr:from>
    <xdr:to>
      <xdr:col>10</xdr:col>
      <xdr:colOff>784225</xdr:colOff>
      <xdr:row>96</xdr:row>
      <xdr:rowOff>0</xdr:rowOff>
    </xdr:to>
    <xdr:pic>
      <xdr:nvPicPr>
        <xdr:cNvPr id="90" name="图片 254">
          <a:extLst>
            <a:ext uri="{FF2B5EF4-FFF2-40B4-BE49-F238E27FC236}">
              <a16:creationId xmlns:a16="http://schemas.microsoft.com/office/drawing/2014/main" xmlns="" id="{00000000-0008-0000-05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8210550" y="661066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96</xdr:row>
      <xdr:rowOff>12700</xdr:rowOff>
    </xdr:from>
    <xdr:to>
      <xdr:col>10</xdr:col>
      <xdr:colOff>784225</xdr:colOff>
      <xdr:row>97</xdr:row>
      <xdr:rowOff>1270</xdr:rowOff>
    </xdr:to>
    <xdr:pic>
      <xdr:nvPicPr>
        <xdr:cNvPr id="91" name="图片 319">
          <a:extLst>
            <a:ext uri="{FF2B5EF4-FFF2-40B4-BE49-F238E27FC236}">
              <a16:creationId xmlns:a16="http://schemas.microsoft.com/office/drawing/2014/main" xmlns="" id="{00000000-0008-0000-05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8210550" y="668401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97</xdr:row>
      <xdr:rowOff>12700</xdr:rowOff>
    </xdr:from>
    <xdr:to>
      <xdr:col>10</xdr:col>
      <xdr:colOff>784225</xdr:colOff>
      <xdr:row>98</xdr:row>
      <xdr:rowOff>1270</xdr:rowOff>
    </xdr:to>
    <xdr:pic>
      <xdr:nvPicPr>
        <xdr:cNvPr id="92" name="图片 320">
          <a:extLst>
            <a:ext uri="{FF2B5EF4-FFF2-40B4-BE49-F238E27FC236}">
              <a16:creationId xmlns:a16="http://schemas.microsoft.com/office/drawing/2014/main" xmlns="" id="{00000000-0008-0000-05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8210550" y="675735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98</xdr:row>
      <xdr:rowOff>12700</xdr:rowOff>
    </xdr:from>
    <xdr:to>
      <xdr:col>10</xdr:col>
      <xdr:colOff>784225</xdr:colOff>
      <xdr:row>99</xdr:row>
      <xdr:rowOff>0</xdr:rowOff>
    </xdr:to>
    <xdr:pic>
      <xdr:nvPicPr>
        <xdr:cNvPr id="93" name="图片 321">
          <a:extLst>
            <a:ext uri="{FF2B5EF4-FFF2-40B4-BE49-F238E27FC236}">
              <a16:creationId xmlns:a16="http://schemas.microsoft.com/office/drawing/2014/main" xmlns="" id="{00000000-0008-0000-05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8210550" y="683069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99</xdr:row>
      <xdr:rowOff>12700</xdr:rowOff>
    </xdr:from>
    <xdr:to>
      <xdr:col>10</xdr:col>
      <xdr:colOff>784225</xdr:colOff>
      <xdr:row>100</xdr:row>
      <xdr:rowOff>1270</xdr:rowOff>
    </xdr:to>
    <xdr:pic>
      <xdr:nvPicPr>
        <xdr:cNvPr id="94" name="图片 322">
          <a:extLst>
            <a:ext uri="{FF2B5EF4-FFF2-40B4-BE49-F238E27FC236}">
              <a16:creationId xmlns:a16="http://schemas.microsoft.com/office/drawing/2014/main" xmlns="" id="{00000000-0008-0000-05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8210550" y="690403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100</xdr:row>
      <xdr:rowOff>12700</xdr:rowOff>
    </xdr:from>
    <xdr:to>
      <xdr:col>10</xdr:col>
      <xdr:colOff>784225</xdr:colOff>
      <xdr:row>101</xdr:row>
      <xdr:rowOff>1270</xdr:rowOff>
    </xdr:to>
    <xdr:pic>
      <xdr:nvPicPr>
        <xdr:cNvPr id="95" name="图片 323">
          <a:extLst>
            <a:ext uri="{FF2B5EF4-FFF2-40B4-BE49-F238E27FC236}">
              <a16:creationId xmlns:a16="http://schemas.microsoft.com/office/drawing/2014/main" xmlns="" id="{00000000-0008-0000-05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8210550" y="697738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101</xdr:row>
      <xdr:rowOff>12700</xdr:rowOff>
    </xdr:from>
    <xdr:to>
      <xdr:col>10</xdr:col>
      <xdr:colOff>784225</xdr:colOff>
      <xdr:row>102</xdr:row>
      <xdr:rowOff>1270</xdr:rowOff>
    </xdr:to>
    <xdr:pic>
      <xdr:nvPicPr>
        <xdr:cNvPr id="96" name="图片 324">
          <a:extLst>
            <a:ext uri="{FF2B5EF4-FFF2-40B4-BE49-F238E27FC236}">
              <a16:creationId xmlns:a16="http://schemas.microsoft.com/office/drawing/2014/main" xmlns="" id="{00000000-0008-0000-05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8210550" y="705072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102</xdr:row>
      <xdr:rowOff>12700</xdr:rowOff>
    </xdr:from>
    <xdr:to>
      <xdr:col>10</xdr:col>
      <xdr:colOff>784225</xdr:colOff>
      <xdr:row>103</xdr:row>
      <xdr:rowOff>1270</xdr:rowOff>
    </xdr:to>
    <xdr:pic>
      <xdr:nvPicPr>
        <xdr:cNvPr id="97" name="图片 325">
          <a:extLst>
            <a:ext uri="{FF2B5EF4-FFF2-40B4-BE49-F238E27FC236}">
              <a16:creationId xmlns:a16="http://schemas.microsoft.com/office/drawing/2014/main" xmlns="" id="{00000000-0008-0000-05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8210550" y="712406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103</xdr:row>
      <xdr:rowOff>12700</xdr:rowOff>
    </xdr:from>
    <xdr:to>
      <xdr:col>10</xdr:col>
      <xdr:colOff>784225</xdr:colOff>
      <xdr:row>104</xdr:row>
      <xdr:rowOff>0</xdr:rowOff>
    </xdr:to>
    <xdr:pic>
      <xdr:nvPicPr>
        <xdr:cNvPr id="98" name="图片 326">
          <a:extLst>
            <a:ext uri="{FF2B5EF4-FFF2-40B4-BE49-F238E27FC236}">
              <a16:creationId xmlns:a16="http://schemas.microsoft.com/office/drawing/2014/main" xmlns="" id="{00000000-0008-0000-05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8210550" y="719740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104</xdr:row>
      <xdr:rowOff>12700</xdr:rowOff>
    </xdr:from>
    <xdr:to>
      <xdr:col>10</xdr:col>
      <xdr:colOff>784225</xdr:colOff>
      <xdr:row>105</xdr:row>
      <xdr:rowOff>1270</xdr:rowOff>
    </xdr:to>
    <xdr:pic>
      <xdr:nvPicPr>
        <xdr:cNvPr id="99" name="图片 327">
          <a:extLst>
            <a:ext uri="{FF2B5EF4-FFF2-40B4-BE49-F238E27FC236}">
              <a16:creationId xmlns:a16="http://schemas.microsoft.com/office/drawing/2014/main" xmlns="" id="{00000000-0008-0000-05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8210550" y="727075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105</xdr:row>
      <xdr:rowOff>12700</xdr:rowOff>
    </xdr:from>
    <xdr:to>
      <xdr:col>10</xdr:col>
      <xdr:colOff>784225</xdr:colOff>
      <xdr:row>106</xdr:row>
      <xdr:rowOff>1270</xdr:rowOff>
    </xdr:to>
    <xdr:pic>
      <xdr:nvPicPr>
        <xdr:cNvPr id="100" name="图片 328">
          <a:extLst>
            <a:ext uri="{FF2B5EF4-FFF2-40B4-BE49-F238E27FC236}">
              <a16:creationId xmlns:a16="http://schemas.microsoft.com/office/drawing/2014/main" xmlns="" id="{00000000-0008-0000-05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8210550" y="734409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106</xdr:row>
      <xdr:rowOff>12700</xdr:rowOff>
    </xdr:from>
    <xdr:to>
      <xdr:col>10</xdr:col>
      <xdr:colOff>784225</xdr:colOff>
      <xdr:row>107</xdr:row>
      <xdr:rowOff>1270</xdr:rowOff>
    </xdr:to>
    <xdr:pic>
      <xdr:nvPicPr>
        <xdr:cNvPr id="101" name="图片 329">
          <a:extLst>
            <a:ext uri="{FF2B5EF4-FFF2-40B4-BE49-F238E27FC236}">
              <a16:creationId xmlns:a16="http://schemas.microsoft.com/office/drawing/2014/main" xmlns="" id="{00000000-0008-0000-05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8210550" y="741743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107</xdr:row>
      <xdr:rowOff>12700</xdr:rowOff>
    </xdr:from>
    <xdr:to>
      <xdr:col>10</xdr:col>
      <xdr:colOff>784225</xdr:colOff>
      <xdr:row>108</xdr:row>
      <xdr:rowOff>1270</xdr:rowOff>
    </xdr:to>
    <xdr:pic>
      <xdr:nvPicPr>
        <xdr:cNvPr id="102" name="图片 330">
          <a:extLst>
            <a:ext uri="{FF2B5EF4-FFF2-40B4-BE49-F238E27FC236}">
              <a16:creationId xmlns:a16="http://schemas.microsoft.com/office/drawing/2014/main" xmlns="" id="{00000000-0008-0000-05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8210550" y="749077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108</xdr:row>
      <xdr:rowOff>12700</xdr:rowOff>
    </xdr:from>
    <xdr:to>
      <xdr:col>10</xdr:col>
      <xdr:colOff>784225</xdr:colOff>
      <xdr:row>109</xdr:row>
      <xdr:rowOff>1270</xdr:rowOff>
    </xdr:to>
    <xdr:pic>
      <xdr:nvPicPr>
        <xdr:cNvPr id="103" name="图片 331">
          <a:extLst>
            <a:ext uri="{FF2B5EF4-FFF2-40B4-BE49-F238E27FC236}">
              <a16:creationId xmlns:a16="http://schemas.microsoft.com/office/drawing/2014/main" xmlns="" id="{00000000-0008-0000-05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8210550" y="756412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109</xdr:row>
      <xdr:rowOff>12700</xdr:rowOff>
    </xdr:from>
    <xdr:to>
      <xdr:col>10</xdr:col>
      <xdr:colOff>784225</xdr:colOff>
      <xdr:row>110</xdr:row>
      <xdr:rowOff>0</xdr:rowOff>
    </xdr:to>
    <xdr:pic>
      <xdr:nvPicPr>
        <xdr:cNvPr id="104" name="图片 332">
          <a:extLst>
            <a:ext uri="{FF2B5EF4-FFF2-40B4-BE49-F238E27FC236}">
              <a16:creationId xmlns:a16="http://schemas.microsoft.com/office/drawing/2014/main" xmlns="" id="{00000000-0008-0000-05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8210550" y="763746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110</xdr:row>
      <xdr:rowOff>12700</xdr:rowOff>
    </xdr:from>
    <xdr:to>
      <xdr:col>10</xdr:col>
      <xdr:colOff>784225</xdr:colOff>
      <xdr:row>111</xdr:row>
      <xdr:rowOff>0</xdr:rowOff>
    </xdr:to>
    <xdr:pic>
      <xdr:nvPicPr>
        <xdr:cNvPr id="105" name="图片 333">
          <a:extLst>
            <a:ext uri="{FF2B5EF4-FFF2-40B4-BE49-F238E27FC236}">
              <a16:creationId xmlns:a16="http://schemas.microsoft.com/office/drawing/2014/main" xmlns="" id="{00000000-0008-0000-05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8210550" y="771080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111</xdr:row>
      <xdr:rowOff>12700</xdr:rowOff>
    </xdr:from>
    <xdr:to>
      <xdr:col>10</xdr:col>
      <xdr:colOff>784225</xdr:colOff>
      <xdr:row>112</xdr:row>
      <xdr:rowOff>1270</xdr:rowOff>
    </xdr:to>
    <xdr:pic>
      <xdr:nvPicPr>
        <xdr:cNvPr id="106" name="图片 334">
          <a:extLst>
            <a:ext uri="{FF2B5EF4-FFF2-40B4-BE49-F238E27FC236}">
              <a16:creationId xmlns:a16="http://schemas.microsoft.com/office/drawing/2014/main" xmlns="" id="{00000000-0008-0000-05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8210550" y="778414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112</xdr:row>
      <xdr:rowOff>12700</xdr:rowOff>
    </xdr:from>
    <xdr:to>
      <xdr:col>10</xdr:col>
      <xdr:colOff>784225</xdr:colOff>
      <xdr:row>113</xdr:row>
      <xdr:rowOff>0</xdr:rowOff>
    </xdr:to>
    <xdr:pic>
      <xdr:nvPicPr>
        <xdr:cNvPr id="107" name="图片 335">
          <a:extLst>
            <a:ext uri="{FF2B5EF4-FFF2-40B4-BE49-F238E27FC236}">
              <a16:creationId xmlns:a16="http://schemas.microsoft.com/office/drawing/2014/main" xmlns="" id="{00000000-0008-0000-05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8447314" y="4835071"/>
          <a:ext cx="708025" cy="71664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113</xdr:row>
      <xdr:rowOff>12700</xdr:rowOff>
    </xdr:from>
    <xdr:to>
      <xdr:col>10</xdr:col>
      <xdr:colOff>784225</xdr:colOff>
      <xdr:row>114</xdr:row>
      <xdr:rowOff>0</xdr:rowOff>
    </xdr:to>
    <xdr:pic>
      <xdr:nvPicPr>
        <xdr:cNvPr id="108" name="图片 336">
          <a:extLst>
            <a:ext uri="{FF2B5EF4-FFF2-40B4-BE49-F238E27FC236}">
              <a16:creationId xmlns:a16="http://schemas.microsoft.com/office/drawing/2014/main" xmlns="" id="{00000000-0008-0000-05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8447314" y="5564414"/>
          <a:ext cx="708025" cy="71664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114</xdr:row>
      <xdr:rowOff>12700</xdr:rowOff>
    </xdr:from>
    <xdr:to>
      <xdr:col>10</xdr:col>
      <xdr:colOff>784225</xdr:colOff>
      <xdr:row>115</xdr:row>
      <xdr:rowOff>0</xdr:rowOff>
    </xdr:to>
    <xdr:pic>
      <xdr:nvPicPr>
        <xdr:cNvPr id="109" name="图片 337">
          <a:extLst>
            <a:ext uri="{FF2B5EF4-FFF2-40B4-BE49-F238E27FC236}">
              <a16:creationId xmlns:a16="http://schemas.microsoft.com/office/drawing/2014/main" xmlns="" id="{00000000-0008-0000-05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8210550" y="800417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115</xdr:row>
      <xdr:rowOff>12700</xdr:rowOff>
    </xdr:from>
    <xdr:to>
      <xdr:col>10</xdr:col>
      <xdr:colOff>784225</xdr:colOff>
      <xdr:row>116</xdr:row>
      <xdr:rowOff>0</xdr:rowOff>
    </xdr:to>
    <xdr:pic>
      <xdr:nvPicPr>
        <xdr:cNvPr id="110" name="图片 338">
          <a:extLst>
            <a:ext uri="{FF2B5EF4-FFF2-40B4-BE49-F238E27FC236}">
              <a16:creationId xmlns:a16="http://schemas.microsoft.com/office/drawing/2014/main" xmlns="" id="{00000000-0008-0000-05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8447314" y="7023100"/>
          <a:ext cx="708025" cy="716642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116</xdr:row>
      <xdr:rowOff>12700</xdr:rowOff>
    </xdr:from>
    <xdr:to>
      <xdr:col>10</xdr:col>
      <xdr:colOff>784225</xdr:colOff>
      <xdr:row>117</xdr:row>
      <xdr:rowOff>0</xdr:rowOff>
    </xdr:to>
    <xdr:pic>
      <xdr:nvPicPr>
        <xdr:cNvPr id="111" name="图片 339">
          <a:extLst>
            <a:ext uri="{FF2B5EF4-FFF2-40B4-BE49-F238E27FC236}">
              <a16:creationId xmlns:a16="http://schemas.microsoft.com/office/drawing/2014/main" xmlns="" id="{00000000-0008-0000-05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8210550" y="815086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117</xdr:row>
      <xdr:rowOff>12700</xdr:rowOff>
    </xdr:from>
    <xdr:to>
      <xdr:col>10</xdr:col>
      <xdr:colOff>784225</xdr:colOff>
      <xdr:row>118</xdr:row>
      <xdr:rowOff>0</xdr:rowOff>
    </xdr:to>
    <xdr:pic>
      <xdr:nvPicPr>
        <xdr:cNvPr id="112" name="图片 340">
          <a:extLst>
            <a:ext uri="{FF2B5EF4-FFF2-40B4-BE49-F238E27FC236}">
              <a16:creationId xmlns:a16="http://schemas.microsoft.com/office/drawing/2014/main" xmlns="" id="{00000000-0008-0000-05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8447314" y="5564414"/>
          <a:ext cx="708025" cy="71664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118</xdr:row>
      <xdr:rowOff>12700</xdr:rowOff>
    </xdr:from>
    <xdr:to>
      <xdr:col>10</xdr:col>
      <xdr:colOff>784225</xdr:colOff>
      <xdr:row>119</xdr:row>
      <xdr:rowOff>0</xdr:rowOff>
    </xdr:to>
    <xdr:pic>
      <xdr:nvPicPr>
        <xdr:cNvPr id="113" name="图片 341">
          <a:extLst>
            <a:ext uri="{FF2B5EF4-FFF2-40B4-BE49-F238E27FC236}">
              <a16:creationId xmlns:a16="http://schemas.microsoft.com/office/drawing/2014/main" xmlns="" id="{00000000-0008-0000-05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8210550" y="829754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119</xdr:row>
      <xdr:rowOff>12700</xdr:rowOff>
    </xdr:from>
    <xdr:to>
      <xdr:col>10</xdr:col>
      <xdr:colOff>784225</xdr:colOff>
      <xdr:row>120</xdr:row>
      <xdr:rowOff>0</xdr:rowOff>
    </xdr:to>
    <xdr:pic>
      <xdr:nvPicPr>
        <xdr:cNvPr id="114" name="图片 342">
          <a:extLst>
            <a:ext uri="{FF2B5EF4-FFF2-40B4-BE49-F238E27FC236}">
              <a16:creationId xmlns:a16="http://schemas.microsoft.com/office/drawing/2014/main" xmlns="" id="{00000000-0008-0000-05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8447314" y="7752443"/>
          <a:ext cx="708025" cy="71664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120</xdr:row>
      <xdr:rowOff>12700</xdr:rowOff>
    </xdr:from>
    <xdr:to>
      <xdr:col>10</xdr:col>
      <xdr:colOff>784225</xdr:colOff>
      <xdr:row>121</xdr:row>
      <xdr:rowOff>0</xdr:rowOff>
    </xdr:to>
    <xdr:pic>
      <xdr:nvPicPr>
        <xdr:cNvPr id="115" name="图片 343">
          <a:extLst>
            <a:ext uri="{FF2B5EF4-FFF2-40B4-BE49-F238E27FC236}">
              <a16:creationId xmlns:a16="http://schemas.microsoft.com/office/drawing/2014/main" xmlns="" id="{00000000-0008-0000-05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8210550" y="844423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121</xdr:row>
      <xdr:rowOff>12700</xdr:rowOff>
    </xdr:from>
    <xdr:to>
      <xdr:col>10</xdr:col>
      <xdr:colOff>784225</xdr:colOff>
      <xdr:row>122</xdr:row>
      <xdr:rowOff>0</xdr:rowOff>
    </xdr:to>
    <xdr:pic>
      <xdr:nvPicPr>
        <xdr:cNvPr id="116" name="图片 344">
          <a:extLst>
            <a:ext uri="{FF2B5EF4-FFF2-40B4-BE49-F238E27FC236}">
              <a16:creationId xmlns:a16="http://schemas.microsoft.com/office/drawing/2014/main" xmlns="" id="{00000000-0008-0000-05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8447314" y="9211129"/>
          <a:ext cx="708025" cy="71664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122</xdr:row>
      <xdr:rowOff>12700</xdr:rowOff>
    </xdr:from>
    <xdr:to>
      <xdr:col>10</xdr:col>
      <xdr:colOff>784225</xdr:colOff>
      <xdr:row>123</xdr:row>
      <xdr:rowOff>1</xdr:rowOff>
    </xdr:to>
    <xdr:pic>
      <xdr:nvPicPr>
        <xdr:cNvPr id="117" name="图片 345">
          <a:extLst>
            <a:ext uri="{FF2B5EF4-FFF2-40B4-BE49-F238E27FC236}">
              <a16:creationId xmlns:a16="http://schemas.microsoft.com/office/drawing/2014/main" xmlns="" id="{00000000-0008-0000-05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8447314" y="2647043"/>
          <a:ext cx="708025" cy="71664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123</xdr:row>
      <xdr:rowOff>12700</xdr:rowOff>
    </xdr:from>
    <xdr:to>
      <xdr:col>10</xdr:col>
      <xdr:colOff>784225</xdr:colOff>
      <xdr:row>124</xdr:row>
      <xdr:rowOff>0</xdr:rowOff>
    </xdr:to>
    <xdr:pic>
      <xdr:nvPicPr>
        <xdr:cNvPr id="118" name="图片 346">
          <a:extLst>
            <a:ext uri="{FF2B5EF4-FFF2-40B4-BE49-F238E27FC236}">
              <a16:creationId xmlns:a16="http://schemas.microsoft.com/office/drawing/2014/main" xmlns="" id="{00000000-0008-0000-05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8210550" y="866425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124</xdr:row>
      <xdr:rowOff>12700</xdr:rowOff>
    </xdr:from>
    <xdr:to>
      <xdr:col>10</xdr:col>
      <xdr:colOff>784225</xdr:colOff>
      <xdr:row>125</xdr:row>
      <xdr:rowOff>0</xdr:rowOff>
    </xdr:to>
    <xdr:pic>
      <xdr:nvPicPr>
        <xdr:cNvPr id="119" name="图片 347">
          <a:extLst>
            <a:ext uri="{FF2B5EF4-FFF2-40B4-BE49-F238E27FC236}">
              <a16:creationId xmlns:a16="http://schemas.microsoft.com/office/drawing/2014/main" xmlns="" id="{00000000-0008-0000-05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8210550" y="873760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125</xdr:row>
      <xdr:rowOff>12700</xdr:rowOff>
    </xdr:from>
    <xdr:to>
      <xdr:col>10</xdr:col>
      <xdr:colOff>784225</xdr:colOff>
      <xdr:row>126</xdr:row>
      <xdr:rowOff>0</xdr:rowOff>
    </xdr:to>
    <xdr:pic>
      <xdr:nvPicPr>
        <xdr:cNvPr id="120" name="图片 348">
          <a:extLst>
            <a:ext uri="{FF2B5EF4-FFF2-40B4-BE49-F238E27FC236}">
              <a16:creationId xmlns:a16="http://schemas.microsoft.com/office/drawing/2014/main" xmlns="" id="{00000000-0008-0000-05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8210550" y="881094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126</xdr:row>
      <xdr:rowOff>12700</xdr:rowOff>
    </xdr:from>
    <xdr:to>
      <xdr:col>10</xdr:col>
      <xdr:colOff>784225</xdr:colOff>
      <xdr:row>127</xdr:row>
      <xdr:rowOff>0</xdr:rowOff>
    </xdr:to>
    <xdr:pic>
      <xdr:nvPicPr>
        <xdr:cNvPr id="121" name="图片 349">
          <a:extLst>
            <a:ext uri="{FF2B5EF4-FFF2-40B4-BE49-F238E27FC236}">
              <a16:creationId xmlns:a16="http://schemas.microsoft.com/office/drawing/2014/main" xmlns="" id="{00000000-0008-0000-05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8210550" y="888428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127</xdr:row>
      <xdr:rowOff>12700</xdr:rowOff>
    </xdr:from>
    <xdr:to>
      <xdr:col>10</xdr:col>
      <xdr:colOff>784225</xdr:colOff>
      <xdr:row>128</xdr:row>
      <xdr:rowOff>0</xdr:rowOff>
    </xdr:to>
    <xdr:pic>
      <xdr:nvPicPr>
        <xdr:cNvPr id="122" name="图片 350">
          <a:extLst>
            <a:ext uri="{FF2B5EF4-FFF2-40B4-BE49-F238E27FC236}">
              <a16:creationId xmlns:a16="http://schemas.microsoft.com/office/drawing/2014/main" xmlns="" id="{00000000-0008-0000-05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8210550" y="895762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128</xdr:row>
      <xdr:rowOff>12700</xdr:rowOff>
    </xdr:from>
    <xdr:to>
      <xdr:col>10</xdr:col>
      <xdr:colOff>784225</xdr:colOff>
      <xdr:row>129</xdr:row>
      <xdr:rowOff>-1</xdr:rowOff>
    </xdr:to>
    <xdr:pic>
      <xdr:nvPicPr>
        <xdr:cNvPr id="123" name="图片 351">
          <a:extLst>
            <a:ext uri="{FF2B5EF4-FFF2-40B4-BE49-F238E27FC236}">
              <a16:creationId xmlns:a16="http://schemas.microsoft.com/office/drawing/2014/main" xmlns="" id="{00000000-0008-0000-05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8210550" y="903097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129</xdr:row>
      <xdr:rowOff>12700</xdr:rowOff>
    </xdr:from>
    <xdr:to>
      <xdr:col>10</xdr:col>
      <xdr:colOff>784225</xdr:colOff>
      <xdr:row>130</xdr:row>
      <xdr:rowOff>0</xdr:rowOff>
    </xdr:to>
    <xdr:pic>
      <xdr:nvPicPr>
        <xdr:cNvPr id="124" name="图片 352">
          <a:extLst>
            <a:ext uri="{FF2B5EF4-FFF2-40B4-BE49-F238E27FC236}">
              <a16:creationId xmlns:a16="http://schemas.microsoft.com/office/drawing/2014/main" xmlns="" id="{00000000-0008-0000-05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8210550" y="910431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130</xdr:row>
      <xdr:rowOff>12700</xdr:rowOff>
    </xdr:from>
    <xdr:to>
      <xdr:col>10</xdr:col>
      <xdr:colOff>784225</xdr:colOff>
      <xdr:row>131</xdr:row>
      <xdr:rowOff>0</xdr:rowOff>
    </xdr:to>
    <xdr:pic>
      <xdr:nvPicPr>
        <xdr:cNvPr id="125" name="图片 353">
          <a:extLst>
            <a:ext uri="{FF2B5EF4-FFF2-40B4-BE49-F238E27FC236}">
              <a16:creationId xmlns:a16="http://schemas.microsoft.com/office/drawing/2014/main" xmlns="" id="{00000000-0008-0000-05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8210550" y="917765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131</xdr:row>
      <xdr:rowOff>12700</xdr:rowOff>
    </xdr:from>
    <xdr:to>
      <xdr:col>10</xdr:col>
      <xdr:colOff>784225</xdr:colOff>
      <xdr:row>132</xdr:row>
      <xdr:rowOff>0</xdr:rowOff>
    </xdr:to>
    <xdr:pic>
      <xdr:nvPicPr>
        <xdr:cNvPr id="126" name="图片 354">
          <a:extLst>
            <a:ext uri="{FF2B5EF4-FFF2-40B4-BE49-F238E27FC236}">
              <a16:creationId xmlns:a16="http://schemas.microsoft.com/office/drawing/2014/main" xmlns="" id="{00000000-0008-0000-05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8210550" y="925099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132</xdr:row>
      <xdr:rowOff>12700</xdr:rowOff>
    </xdr:from>
    <xdr:to>
      <xdr:col>10</xdr:col>
      <xdr:colOff>784225</xdr:colOff>
      <xdr:row>133</xdr:row>
      <xdr:rowOff>0</xdr:rowOff>
    </xdr:to>
    <xdr:pic>
      <xdr:nvPicPr>
        <xdr:cNvPr id="127" name="图片 355">
          <a:extLst>
            <a:ext uri="{FF2B5EF4-FFF2-40B4-BE49-F238E27FC236}">
              <a16:creationId xmlns:a16="http://schemas.microsoft.com/office/drawing/2014/main" xmlns="" id="{00000000-0008-0000-05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8210550" y="932434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133</xdr:row>
      <xdr:rowOff>12700</xdr:rowOff>
    </xdr:from>
    <xdr:to>
      <xdr:col>10</xdr:col>
      <xdr:colOff>784225</xdr:colOff>
      <xdr:row>134</xdr:row>
      <xdr:rowOff>0</xdr:rowOff>
    </xdr:to>
    <xdr:pic>
      <xdr:nvPicPr>
        <xdr:cNvPr id="128" name="图片 356">
          <a:extLst>
            <a:ext uri="{FF2B5EF4-FFF2-40B4-BE49-F238E27FC236}">
              <a16:creationId xmlns:a16="http://schemas.microsoft.com/office/drawing/2014/main" xmlns="" id="{00000000-0008-0000-05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8210550" y="939768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134</xdr:row>
      <xdr:rowOff>12700</xdr:rowOff>
    </xdr:from>
    <xdr:to>
      <xdr:col>10</xdr:col>
      <xdr:colOff>784225</xdr:colOff>
      <xdr:row>135</xdr:row>
      <xdr:rowOff>0</xdr:rowOff>
    </xdr:to>
    <xdr:pic>
      <xdr:nvPicPr>
        <xdr:cNvPr id="129" name="图片 357">
          <a:extLst>
            <a:ext uri="{FF2B5EF4-FFF2-40B4-BE49-F238E27FC236}">
              <a16:creationId xmlns:a16="http://schemas.microsoft.com/office/drawing/2014/main" xmlns="" id="{00000000-0008-0000-05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8210550" y="947102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135</xdr:row>
      <xdr:rowOff>12700</xdr:rowOff>
    </xdr:from>
    <xdr:to>
      <xdr:col>10</xdr:col>
      <xdr:colOff>784225</xdr:colOff>
      <xdr:row>136</xdr:row>
      <xdr:rowOff>0</xdr:rowOff>
    </xdr:to>
    <xdr:pic>
      <xdr:nvPicPr>
        <xdr:cNvPr id="130" name="图片 358">
          <a:extLst>
            <a:ext uri="{FF2B5EF4-FFF2-40B4-BE49-F238E27FC236}">
              <a16:creationId xmlns:a16="http://schemas.microsoft.com/office/drawing/2014/main" xmlns="" id="{00000000-0008-0000-05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8210550" y="954436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136</xdr:row>
      <xdr:rowOff>12700</xdr:rowOff>
    </xdr:from>
    <xdr:to>
      <xdr:col>10</xdr:col>
      <xdr:colOff>784225</xdr:colOff>
      <xdr:row>137</xdr:row>
      <xdr:rowOff>1</xdr:rowOff>
    </xdr:to>
    <xdr:pic>
      <xdr:nvPicPr>
        <xdr:cNvPr id="131" name="图片 359">
          <a:extLst>
            <a:ext uri="{FF2B5EF4-FFF2-40B4-BE49-F238E27FC236}">
              <a16:creationId xmlns:a16="http://schemas.microsoft.com/office/drawing/2014/main" xmlns="" id="{00000000-0008-0000-05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8210550" y="961771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137</xdr:row>
      <xdr:rowOff>12700</xdr:rowOff>
    </xdr:from>
    <xdr:to>
      <xdr:col>10</xdr:col>
      <xdr:colOff>784225</xdr:colOff>
      <xdr:row>138</xdr:row>
      <xdr:rowOff>0</xdr:rowOff>
    </xdr:to>
    <xdr:pic>
      <xdr:nvPicPr>
        <xdr:cNvPr id="132" name="图片 360">
          <a:extLst>
            <a:ext uri="{FF2B5EF4-FFF2-40B4-BE49-F238E27FC236}">
              <a16:creationId xmlns:a16="http://schemas.microsoft.com/office/drawing/2014/main" xmlns="" id="{00000000-0008-0000-05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8210550" y="969105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138</xdr:row>
      <xdr:rowOff>12700</xdr:rowOff>
    </xdr:from>
    <xdr:to>
      <xdr:col>10</xdr:col>
      <xdr:colOff>784225</xdr:colOff>
      <xdr:row>139</xdr:row>
      <xdr:rowOff>0</xdr:rowOff>
    </xdr:to>
    <xdr:pic>
      <xdr:nvPicPr>
        <xdr:cNvPr id="133" name="图片 361">
          <a:extLst>
            <a:ext uri="{FF2B5EF4-FFF2-40B4-BE49-F238E27FC236}">
              <a16:creationId xmlns:a16="http://schemas.microsoft.com/office/drawing/2014/main" xmlns="" id="{00000000-0008-0000-05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8210550" y="976439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139</xdr:row>
      <xdr:rowOff>12700</xdr:rowOff>
    </xdr:from>
    <xdr:to>
      <xdr:col>10</xdr:col>
      <xdr:colOff>784225</xdr:colOff>
      <xdr:row>140</xdr:row>
      <xdr:rowOff>0</xdr:rowOff>
    </xdr:to>
    <xdr:pic>
      <xdr:nvPicPr>
        <xdr:cNvPr id="134" name="图片 362">
          <a:extLst>
            <a:ext uri="{FF2B5EF4-FFF2-40B4-BE49-F238E27FC236}">
              <a16:creationId xmlns:a16="http://schemas.microsoft.com/office/drawing/2014/main" xmlns="" id="{00000000-0008-0000-05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8210550" y="983773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140</xdr:row>
      <xdr:rowOff>12700</xdr:rowOff>
    </xdr:from>
    <xdr:to>
      <xdr:col>10</xdr:col>
      <xdr:colOff>784225</xdr:colOff>
      <xdr:row>141</xdr:row>
      <xdr:rowOff>0</xdr:rowOff>
    </xdr:to>
    <xdr:pic>
      <xdr:nvPicPr>
        <xdr:cNvPr id="135" name="图片 363">
          <a:extLst>
            <a:ext uri="{FF2B5EF4-FFF2-40B4-BE49-F238E27FC236}">
              <a16:creationId xmlns:a16="http://schemas.microsoft.com/office/drawing/2014/main" xmlns="" id="{00000000-0008-0000-05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8210550" y="991108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141</xdr:row>
      <xdr:rowOff>12700</xdr:rowOff>
    </xdr:from>
    <xdr:to>
      <xdr:col>10</xdr:col>
      <xdr:colOff>784225</xdr:colOff>
      <xdr:row>142</xdr:row>
      <xdr:rowOff>0</xdr:rowOff>
    </xdr:to>
    <xdr:pic>
      <xdr:nvPicPr>
        <xdr:cNvPr id="136" name="图片 364">
          <a:extLst>
            <a:ext uri="{FF2B5EF4-FFF2-40B4-BE49-F238E27FC236}">
              <a16:creationId xmlns:a16="http://schemas.microsoft.com/office/drawing/2014/main" xmlns="" id="{00000000-0008-0000-05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8210550" y="998442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142</xdr:row>
      <xdr:rowOff>12700</xdr:rowOff>
    </xdr:from>
    <xdr:to>
      <xdr:col>10</xdr:col>
      <xdr:colOff>784225</xdr:colOff>
      <xdr:row>143</xdr:row>
      <xdr:rowOff>-1</xdr:rowOff>
    </xdr:to>
    <xdr:pic>
      <xdr:nvPicPr>
        <xdr:cNvPr id="137" name="图片 365">
          <a:extLst>
            <a:ext uri="{FF2B5EF4-FFF2-40B4-BE49-F238E27FC236}">
              <a16:creationId xmlns:a16="http://schemas.microsoft.com/office/drawing/2014/main" xmlns="" id="{00000000-0008-0000-05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8210550" y="1005776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143</xdr:row>
      <xdr:rowOff>12700</xdr:rowOff>
    </xdr:from>
    <xdr:to>
      <xdr:col>10</xdr:col>
      <xdr:colOff>784225</xdr:colOff>
      <xdr:row>144</xdr:row>
      <xdr:rowOff>0</xdr:rowOff>
    </xdr:to>
    <xdr:pic>
      <xdr:nvPicPr>
        <xdr:cNvPr id="138" name="图片 366">
          <a:extLst>
            <a:ext uri="{FF2B5EF4-FFF2-40B4-BE49-F238E27FC236}">
              <a16:creationId xmlns:a16="http://schemas.microsoft.com/office/drawing/2014/main" xmlns="" id="{00000000-0008-0000-05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8210550" y="1013110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144</xdr:row>
      <xdr:rowOff>12700</xdr:rowOff>
    </xdr:from>
    <xdr:to>
      <xdr:col>10</xdr:col>
      <xdr:colOff>784225</xdr:colOff>
      <xdr:row>145</xdr:row>
      <xdr:rowOff>0</xdr:rowOff>
    </xdr:to>
    <xdr:pic>
      <xdr:nvPicPr>
        <xdr:cNvPr id="139" name="图片 367">
          <a:extLst>
            <a:ext uri="{FF2B5EF4-FFF2-40B4-BE49-F238E27FC236}">
              <a16:creationId xmlns:a16="http://schemas.microsoft.com/office/drawing/2014/main" xmlns="" id="{00000000-0008-0000-05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8210550" y="1020445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145</xdr:row>
      <xdr:rowOff>12700</xdr:rowOff>
    </xdr:from>
    <xdr:to>
      <xdr:col>10</xdr:col>
      <xdr:colOff>784225</xdr:colOff>
      <xdr:row>146</xdr:row>
      <xdr:rowOff>0</xdr:rowOff>
    </xdr:to>
    <xdr:pic>
      <xdr:nvPicPr>
        <xdr:cNvPr id="140" name="图片 368">
          <a:extLst>
            <a:ext uri="{FF2B5EF4-FFF2-40B4-BE49-F238E27FC236}">
              <a16:creationId xmlns:a16="http://schemas.microsoft.com/office/drawing/2014/main" xmlns="" id="{00000000-0008-0000-05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8210550" y="1027779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146</xdr:row>
      <xdr:rowOff>12700</xdr:rowOff>
    </xdr:from>
    <xdr:to>
      <xdr:col>10</xdr:col>
      <xdr:colOff>784225</xdr:colOff>
      <xdr:row>147</xdr:row>
      <xdr:rowOff>0</xdr:rowOff>
    </xdr:to>
    <xdr:pic>
      <xdr:nvPicPr>
        <xdr:cNvPr id="141" name="图片 369">
          <a:extLst>
            <a:ext uri="{FF2B5EF4-FFF2-40B4-BE49-F238E27FC236}">
              <a16:creationId xmlns:a16="http://schemas.microsoft.com/office/drawing/2014/main" xmlns="" id="{00000000-0008-0000-05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8210550" y="1035113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147</xdr:row>
      <xdr:rowOff>12700</xdr:rowOff>
    </xdr:from>
    <xdr:to>
      <xdr:col>10</xdr:col>
      <xdr:colOff>784225</xdr:colOff>
      <xdr:row>148</xdr:row>
      <xdr:rowOff>0</xdr:rowOff>
    </xdr:to>
    <xdr:pic>
      <xdr:nvPicPr>
        <xdr:cNvPr id="142" name="图片 370">
          <a:extLst>
            <a:ext uri="{FF2B5EF4-FFF2-40B4-BE49-F238E27FC236}">
              <a16:creationId xmlns:a16="http://schemas.microsoft.com/office/drawing/2014/main" xmlns="" id="{00000000-0008-0000-05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8210550" y="1042447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148</xdr:row>
      <xdr:rowOff>12700</xdr:rowOff>
    </xdr:from>
    <xdr:to>
      <xdr:col>10</xdr:col>
      <xdr:colOff>784225</xdr:colOff>
      <xdr:row>149</xdr:row>
      <xdr:rowOff>0</xdr:rowOff>
    </xdr:to>
    <xdr:pic>
      <xdr:nvPicPr>
        <xdr:cNvPr id="143" name="图片 371">
          <a:extLst>
            <a:ext uri="{FF2B5EF4-FFF2-40B4-BE49-F238E27FC236}">
              <a16:creationId xmlns:a16="http://schemas.microsoft.com/office/drawing/2014/main" xmlns="" id="{00000000-0008-0000-05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8210550" y="1049782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149</xdr:row>
      <xdr:rowOff>12700</xdr:rowOff>
    </xdr:from>
    <xdr:to>
      <xdr:col>10</xdr:col>
      <xdr:colOff>781262</xdr:colOff>
      <xdr:row>150</xdr:row>
      <xdr:rowOff>176954</xdr:rowOff>
    </xdr:to>
    <xdr:pic>
      <xdr:nvPicPr>
        <xdr:cNvPr id="144" name="图片 372">
          <a:extLst>
            <a:ext uri="{FF2B5EF4-FFF2-40B4-BE49-F238E27FC236}">
              <a16:creationId xmlns:a16="http://schemas.microsoft.com/office/drawing/2014/main" xmlns="" id="{00000000-0008-0000-05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8210550" y="105711625"/>
          <a:ext cx="714587" cy="897679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150</xdr:row>
      <xdr:rowOff>12700</xdr:rowOff>
    </xdr:from>
    <xdr:to>
      <xdr:col>10</xdr:col>
      <xdr:colOff>784225</xdr:colOff>
      <xdr:row>151</xdr:row>
      <xdr:rowOff>0</xdr:rowOff>
    </xdr:to>
    <xdr:pic>
      <xdr:nvPicPr>
        <xdr:cNvPr id="145" name="图片 373">
          <a:extLst>
            <a:ext uri="{FF2B5EF4-FFF2-40B4-BE49-F238E27FC236}">
              <a16:creationId xmlns:a16="http://schemas.microsoft.com/office/drawing/2014/main" xmlns="" id="{00000000-0008-0000-05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8210550" y="1064450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151</xdr:row>
      <xdr:rowOff>12700</xdr:rowOff>
    </xdr:from>
    <xdr:to>
      <xdr:col>10</xdr:col>
      <xdr:colOff>784225</xdr:colOff>
      <xdr:row>152</xdr:row>
      <xdr:rowOff>0</xdr:rowOff>
    </xdr:to>
    <xdr:pic>
      <xdr:nvPicPr>
        <xdr:cNvPr id="146" name="图片 374">
          <a:extLst>
            <a:ext uri="{FF2B5EF4-FFF2-40B4-BE49-F238E27FC236}">
              <a16:creationId xmlns:a16="http://schemas.microsoft.com/office/drawing/2014/main" xmlns="" id="{00000000-0008-0000-05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8210550" y="1071784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152</xdr:row>
      <xdr:rowOff>12700</xdr:rowOff>
    </xdr:from>
    <xdr:to>
      <xdr:col>10</xdr:col>
      <xdr:colOff>784225</xdr:colOff>
      <xdr:row>153</xdr:row>
      <xdr:rowOff>0</xdr:rowOff>
    </xdr:to>
    <xdr:pic>
      <xdr:nvPicPr>
        <xdr:cNvPr id="147" name="图片 375">
          <a:extLst>
            <a:ext uri="{FF2B5EF4-FFF2-40B4-BE49-F238E27FC236}">
              <a16:creationId xmlns:a16="http://schemas.microsoft.com/office/drawing/2014/main" xmlns="" id="{00000000-0008-0000-05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8210550" y="1079119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153</xdr:row>
      <xdr:rowOff>12700</xdr:rowOff>
    </xdr:from>
    <xdr:to>
      <xdr:col>10</xdr:col>
      <xdr:colOff>784225</xdr:colOff>
      <xdr:row>153</xdr:row>
      <xdr:rowOff>729342</xdr:rowOff>
    </xdr:to>
    <xdr:pic>
      <xdr:nvPicPr>
        <xdr:cNvPr id="148" name="图片 376">
          <a:extLst>
            <a:ext uri="{FF2B5EF4-FFF2-40B4-BE49-F238E27FC236}">
              <a16:creationId xmlns:a16="http://schemas.microsoft.com/office/drawing/2014/main" xmlns="" id="{00000000-0008-0000-05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8210550" y="1086453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154</xdr:row>
      <xdr:rowOff>12700</xdr:rowOff>
    </xdr:from>
    <xdr:to>
      <xdr:col>10</xdr:col>
      <xdr:colOff>784225</xdr:colOff>
      <xdr:row>154</xdr:row>
      <xdr:rowOff>729342</xdr:rowOff>
    </xdr:to>
    <xdr:pic>
      <xdr:nvPicPr>
        <xdr:cNvPr id="149" name="图片 377">
          <a:extLst>
            <a:ext uri="{FF2B5EF4-FFF2-40B4-BE49-F238E27FC236}">
              <a16:creationId xmlns:a16="http://schemas.microsoft.com/office/drawing/2014/main" xmlns="" id="{00000000-0008-0000-05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8210550" y="1093787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155</xdr:row>
      <xdr:rowOff>12700</xdr:rowOff>
    </xdr:from>
    <xdr:to>
      <xdr:col>10</xdr:col>
      <xdr:colOff>784225</xdr:colOff>
      <xdr:row>156</xdr:row>
      <xdr:rowOff>1270</xdr:rowOff>
    </xdr:to>
    <xdr:pic>
      <xdr:nvPicPr>
        <xdr:cNvPr id="150" name="图片 378">
          <a:extLst>
            <a:ext uri="{FF2B5EF4-FFF2-40B4-BE49-F238E27FC236}">
              <a16:creationId xmlns:a16="http://schemas.microsoft.com/office/drawing/2014/main" xmlns="" id="{00000000-0008-0000-05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8210550" y="1101121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156</xdr:row>
      <xdr:rowOff>12700</xdr:rowOff>
    </xdr:from>
    <xdr:to>
      <xdr:col>10</xdr:col>
      <xdr:colOff>784225</xdr:colOff>
      <xdr:row>157</xdr:row>
      <xdr:rowOff>0</xdr:rowOff>
    </xdr:to>
    <xdr:pic>
      <xdr:nvPicPr>
        <xdr:cNvPr id="151" name="图片 379">
          <a:extLst>
            <a:ext uri="{FF2B5EF4-FFF2-40B4-BE49-F238E27FC236}">
              <a16:creationId xmlns:a16="http://schemas.microsoft.com/office/drawing/2014/main" xmlns="" id="{00000000-0008-0000-05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8210550" y="1108456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157</xdr:row>
      <xdr:rowOff>12700</xdr:rowOff>
    </xdr:from>
    <xdr:to>
      <xdr:col>10</xdr:col>
      <xdr:colOff>784225</xdr:colOff>
      <xdr:row>158</xdr:row>
      <xdr:rowOff>1</xdr:rowOff>
    </xdr:to>
    <xdr:pic>
      <xdr:nvPicPr>
        <xdr:cNvPr id="152" name="图片 380">
          <a:extLst>
            <a:ext uri="{FF2B5EF4-FFF2-40B4-BE49-F238E27FC236}">
              <a16:creationId xmlns:a16="http://schemas.microsoft.com/office/drawing/2014/main" xmlns="" id="{00000000-0008-0000-05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8210550" y="1115790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158</xdr:row>
      <xdr:rowOff>12700</xdr:rowOff>
    </xdr:from>
    <xdr:to>
      <xdr:col>10</xdr:col>
      <xdr:colOff>784225</xdr:colOff>
      <xdr:row>159</xdr:row>
      <xdr:rowOff>1270</xdr:rowOff>
    </xdr:to>
    <xdr:pic>
      <xdr:nvPicPr>
        <xdr:cNvPr id="153" name="图片 381">
          <a:extLst>
            <a:ext uri="{FF2B5EF4-FFF2-40B4-BE49-F238E27FC236}">
              <a16:creationId xmlns:a16="http://schemas.microsoft.com/office/drawing/2014/main" xmlns="" id="{00000000-0008-0000-05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8210550" y="1123124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159</xdr:row>
      <xdr:rowOff>12700</xdr:rowOff>
    </xdr:from>
    <xdr:to>
      <xdr:col>10</xdr:col>
      <xdr:colOff>784225</xdr:colOff>
      <xdr:row>160</xdr:row>
      <xdr:rowOff>1270</xdr:rowOff>
    </xdr:to>
    <xdr:pic>
      <xdr:nvPicPr>
        <xdr:cNvPr id="154" name="图片 382">
          <a:extLst>
            <a:ext uri="{FF2B5EF4-FFF2-40B4-BE49-F238E27FC236}">
              <a16:creationId xmlns:a16="http://schemas.microsoft.com/office/drawing/2014/main" xmlns="" id="{00000000-0008-0000-05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8210550" y="1130458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160</xdr:row>
      <xdr:rowOff>12700</xdr:rowOff>
    </xdr:from>
    <xdr:to>
      <xdr:col>10</xdr:col>
      <xdr:colOff>784225</xdr:colOff>
      <xdr:row>161</xdr:row>
      <xdr:rowOff>1270</xdr:rowOff>
    </xdr:to>
    <xdr:pic>
      <xdr:nvPicPr>
        <xdr:cNvPr id="155" name="图片 383">
          <a:extLst>
            <a:ext uri="{FF2B5EF4-FFF2-40B4-BE49-F238E27FC236}">
              <a16:creationId xmlns:a16="http://schemas.microsoft.com/office/drawing/2014/main" xmlns="" id="{00000000-0008-0000-05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8447314" y="113507157"/>
          <a:ext cx="708025" cy="71791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161</xdr:row>
      <xdr:rowOff>12700</xdr:rowOff>
    </xdr:from>
    <xdr:to>
      <xdr:col>10</xdr:col>
      <xdr:colOff>784225</xdr:colOff>
      <xdr:row>162</xdr:row>
      <xdr:rowOff>0</xdr:rowOff>
    </xdr:to>
    <xdr:pic>
      <xdr:nvPicPr>
        <xdr:cNvPr id="156" name="图片 384">
          <a:extLst>
            <a:ext uri="{FF2B5EF4-FFF2-40B4-BE49-F238E27FC236}">
              <a16:creationId xmlns:a16="http://schemas.microsoft.com/office/drawing/2014/main" xmlns="" id="{00000000-0008-0000-05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8210550" y="1145127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162</xdr:row>
      <xdr:rowOff>12700</xdr:rowOff>
    </xdr:from>
    <xdr:to>
      <xdr:col>10</xdr:col>
      <xdr:colOff>784225</xdr:colOff>
      <xdr:row>163</xdr:row>
      <xdr:rowOff>0</xdr:rowOff>
    </xdr:to>
    <xdr:pic>
      <xdr:nvPicPr>
        <xdr:cNvPr id="157" name="图片 385">
          <a:extLst>
            <a:ext uri="{FF2B5EF4-FFF2-40B4-BE49-F238E27FC236}">
              <a16:creationId xmlns:a16="http://schemas.microsoft.com/office/drawing/2014/main" xmlns="" id="{00000000-0008-0000-05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8210550" y="1152461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163</xdr:row>
      <xdr:rowOff>12700</xdr:rowOff>
    </xdr:from>
    <xdr:to>
      <xdr:col>10</xdr:col>
      <xdr:colOff>784225</xdr:colOff>
      <xdr:row>164</xdr:row>
      <xdr:rowOff>1270</xdr:rowOff>
    </xdr:to>
    <xdr:pic>
      <xdr:nvPicPr>
        <xdr:cNvPr id="158" name="图片 386">
          <a:extLst>
            <a:ext uri="{FF2B5EF4-FFF2-40B4-BE49-F238E27FC236}">
              <a16:creationId xmlns:a16="http://schemas.microsoft.com/office/drawing/2014/main" xmlns="" id="{00000000-0008-0000-05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8210550" y="1159795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164</xdr:row>
      <xdr:rowOff>12700</xdr:rowOff>
    </xdr:from>
    <xdr:to>
      <xdr:col>10</xdr:col>
      <xdr:colOff>784225</xdr:colOff>
      <xdr:row>165</xdr:row>
      <xdr:rowOff>1270</xdr:rowOff>
    </xdr:to>
    <xdr:pic>
      <xdr:nvPicPr>
        <xdr:cNvPr id="159" name="图片 387">
          <a:extLst>
            <a:ext uri="{FF2B5EF4-FFF2-40B4-BE49-F238E27FC236}">
              <a16:creationId xmlns:a16="http://schemas.microsoft.com/office/drawing/2014/main" xmlns="" id="{00000000-0008-0000-05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8210550" y="1167130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165</xdr:row>
      <xdr:rowOff>12700</xdr:rowOff>
    </xdr:from>
    <xdr:to>
      <xdr:col>10</xdr:col>
      <xdr:colOff>784225</xdr:colOff>
      <xdr:row>166</xdr:row>
      <xdr:rowOff>1270</xdr:rowOff>
    </xdr:to>
    <xdr:pic>
      <xdr:nvPicPr>
        <xdr:cNvPr id="160" name="图片 388">
          <a:extLst>
            <a:ext uri="{FF2B5EF4-FFF2-40B4-BE49-F238E27FC236}">
              <a16:creationId xmlns:a16="http://schemas.microsoft.com/office/drawing/2014/main" xmlns="" id="{00000000-0008-0000-05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8210550" y="1174464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166</xdr:row>
      <xdr:rowOff>12700</xdr:rowOff>
    </xdr:from>
    <xdr:to>
      <xdr:col>10</xdr:col>
      <xdr:colOff>784225</xdr:colOff>
      <xdr:row>167</xdr:row>
      <xdr:rowOff>1270</xdr:rowOff>
    </xdr:to>
    <xdr:pic>
      <xdr:nvPicPr>
        <xdr:cNvPr id="161" name="图片 389">
          <a:extLst>
            <a:ext uri="{FF2B5EF4-FFF2-40B4-BE49-F238E27FC236}">
              <a16:creationId xmlns:a16="http://schemas.microsoft.com/office/drawing/2014/main" xmlns="" id="{00000000-0008-0000-05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8210550" y="1181798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167</xdr:row>
      <xdr:rowOff>12700</xdr:rowOff>
    </xdr:from>
    <xdr:to>
      <xdr:col>10</xdr:col>
      <xdr:colOff>784225</xdr:colOff>
      <xdr:row>168</xdr:row>
      <xdr:rowOff>0</xdr:rowOff>
    </xdr:to>
    <xdr:pic>
      <xdr:nvPicPr>
        <xdr:cNvPr id="162" name="图片 390">
          <a:extLst>
            <a:ext uri="{FF2B5EF4-FFF2-40B4-BE49-F238E27FC236}">
              <a16:creationId xmlns:a16="http://schemas.microsoft.com/office/drawing/2014/main" xmlns="" id="{00000000-0008-0000-05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8210550" y="1189132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168</xdr:row>
      <xdr:rowOff>12700</xdr:rowOff>
    </xdr:from>
    <xdr:to>
      <xdr:col>10</xdr:col>
      <xdr:colOff>784225</xdr:colOff>
      <xdr:row>169</xdr:row>
      <xdr:rowOff>1270</xdr:rowOff>
    </xdr:to>
    <xdr:pic>
      <xdr:nvPicPr>
        <xdr:cNvPr id="163" name="图片 391">
          <a:extLst>
            <a:ext uri="{FF2B5EF4-FFF2-40B4-BE49-F238E27FC236}">
              <a16:creationId xmlns:a16="http://schemas.microsoft.com/office/drawing/2014/main" xmlns="" id="{00000000-0008-0000-05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8210550" y="1196467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169</xdr:row>
      <xdr:rowOff>12700</xdr:rowOff>
    </xdr:from>
    <xdr:to>
      <xdr:col>10</xdr:col>
      <xdr:colOff>784225</xdr:colOff>
      <xdr:row>170</xdr:row>
      <xdr:rowOff>1270</xdr:rowOff>
    </xdr:to>
    <xdr:pic>
      <xdr:nvPicPr>
        <xdr:cNvPr id="164" name="图片 392">
          <a:extLst>
            <a:ext uri="{FF2B5EF4-FFF2-40B4-BE49-F238E27FC236}">
              <a16:creationId xmlns:a16="http://schemas.microsoft.com/office/drawing/2014/main" xmlns="" id="{00000000-0008-0000-05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8210550" y="1203801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170</xdr:row>
      <xdr:rowOff>12700</xdr:rowOff>
    </xdr:from>
    <xdr:to>
      <xdr:col>10</xdr:col>
      <xdr:colOff>784225</xdr:colOff>
      <xdr:row>171</xdr:row>
      <xdr:rowOff>1270</xdr:rowOff>
    </xdr:to>
    <xdr:pic>
      <xdr:nvPicPr>
        <xdr:cNvPr id="165" name="图片 393">
          <a:extLst>
            <a:ext uri="{FF2B5EF4-FFF2-40B4-BE49-F238E27FC236}">
              <a16:creationId xmlns:a16="http://schemas.microsoft.com/office/drawing/2014/main" xmlns="" id="{00000000-0008-0000-05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8210550" y="1211135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171</xdr:row>
      <xdr:rowOff>12700</xdr:rowOff>
    </xdr:from>
    <xdr:to>
      <xdr:col>10</xdr:col>
      <xdr:colOff>781262</xdr:colOff>
      <xdr:row>172</xdr:row>
      <xdr:rowOff>176953</xdr:rowOff>
    </xdr:to>
    <xdr:pic>
      <xdr:nvPicPr>
        <xdr:cNvPr id="166" name="图片 394">
          <a:extLst>
            <a:ext uri="{FF2B5EF4-FFF2-40B4-BE49-F238E27FC236}">
              <a16:creationId xmlns:a16="http://schemas.microsoft.com/office/drawing/2014/main" xmlns="" id="{00000000-0008-0000-05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8210550" y="121846975"/>
          <a:ext cx="714587" cy="897679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172</xdr:row>
      <xdr:rowOff>12700</xdr:rowOff>
    </xdr:from>
    <xdr:to>
      <xdr:col>10</xdr:col>
      <xdr:colOff>784225</xdr:colOff>
      <xdr:row>173</xdr:row>
      <xdr:rowOff>1270</xdr:rowOff>
    </xdr:to>
    <xdr:pic>
      <xdr:nvPicPr>
        <xdr:cNvPr id="167" name="图片 395">
          <a:extLst>
            <a:ext uri="{FF2B5EF4-FFF2-40B4-BE49-F238E27FC236}">
              <a16:creationId xmlns:a16="http://schemas.microsoft.com/office/drawing/2014/main" xmlns="" id="{00000000-0008-0000-05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8210550" y="1225804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173</xdr:row>
      <xdr:rowOff>12700</xdr:rowOff>
    </xdr:from>
    <xdr:to>
      <xdr:col>10</xdr:col>
      <xdr:colOff>784225</xdr:colOff>
      <xdr:row>174</xdr:row>
      <xdr:rowOff>1270</xdr:rowOff>
    </xdr:to>
    <xdr:pic>
      <xdr:nvPicPr>
        <xdr:cNvPr id="168" name="图片 396">
          <a:extLst>
            <a:ext uri="{FF2B5EF4-FFF2-40B4-BE49-F238E27FC236}">
              <a16:creationId xmlns:a16="http://schemas.microsoft.com/office/drawing/2014/main" xmlns="" id="{00000000-0008-0000-05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8210550" y="1233138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174</xdr:row>
      <xdr:rowOff>12700</xdr:rowOff>
    </xdr:from>
    <xdr:to>
      <xdr:col>10</xdr:col>
      <xdr:colOff>784225</xdr:colOff>
      <xdr:row>175</xdr:row>
      <xdr:rowOff>1270</xdr:rowOff>
    </xdr:to>
    <xdr:pic>
      <xdr:nvPicPr>
        <xdr:cNvPr id="169" name="图片 397">
          <a:extLst>
            <a:ext uri="{FF2B5EF4-FFF2-40B4-BE49-F238E27FC236}">
              <a16:creationId xmlns:a16="http://schemas.microsoft.com/office/drawing/2014/main" xmlns="" id="{00000000-0008-0000-05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8210550" y="1240472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175</xdr:row>
      <xdr:rowOff>12700</xdr:rowOff>
    </xdr:from>
    <xdr:to>
      <xdr:col>10</xdr:col>
      <xdr:colOff>784225</xdr:colOff>
      <xdr:row>176</xdr:row>
      <xdr:rowOff>1270</xdr:rowOff>
    </xdr:to>
    <xdr:pic>
      <xdr:nvPicPr>
        <xdr:cNvPr id="170" name="图片 398">
          <a:extLst>
            <a:ext uri="{FF2B5EF4-FFF2-40B4-BE49-F238E27FC236}">
              <a16:creationId xmlns:a16="http://schemas.microsoft.com/office/drawing/2014/main" xmlns="" id="{00000000-0008-0000-05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8447314" y="124447300"/>
          <a:ext cx="708025" cy="71791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176</xdr:row>
      <xdr:rowOff>12700</xdr:rowOff>
    </xdr:from>
    <xdr:to>
      <xdr:col>10</xdr:col>
      <xdr:colOff>784225</xdr:colOff>
      <xdr:row>177</xdr:row>
      <xdr:rowOff>1270</xdr:rowOff>
    </xdr:to>
    <xdr:pic>
      <xdr:nvPicPr>
        <xdr:cNvPr id="171" name="图片 399">
          <a:extLst>
            <a:ext uri="{FF2B5EF4-FFF2-40B4-BE49-F238E27FC236}">
              <a16:creationId xmlns:a16="http://schemas.microsoft.com/office/drawing/2014/main" xmlns="" id="{00000000-0008-0000-05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8210550" y="1255141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177</xdr:row>
      <xdr:rowOff>12700</xdr:rowOff>
    </xdr:from>
    <xdr:to>
      <xdr:col>10</xdr:col>
      <xdr:colOff>784225</xdr:colOff>
      <xdr:row>178</xdr:row>
      <xdr:rowOff>1270</xdr:rowOff>
    </xdr:to>
    <xdr:pic>
      <xdr:nvPicPr>
        <xdr:cNvPr id="172" name="图片 400">
          <a:extLst>
            <a:ext uri="{FF2B5EF4-FFF2-40B4-BE49-F238E27FC236}">
              <a16:creationId xmlns:a16="http://schemas.microsoft.com/office/drawing/2014/main" xmlns="" id="{00000000-0008-0000-05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8210550" y="1262475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178</xdr:row>
      <xdr:rowOff>12700</xdr:rowOff>
    </xdr:from>
    <xdr:to>
      <xdr:col>10</xdr:col>
      <xdr:colOff>784225</xdr:colOff>
      <xdr:row>179</xdr:row>
      <xdr:rowOff>1270</xdr:rowOff>
    </xdr:to>
    <xdr:pic>
      <xdr:nvPicPr>
        <xdr:cNvPr id="173" name="图片 401">
          <a:extLst>
            <a:ext uri="{FF2B5EF4-FFF2-40B4-BE49-F238E27FC236}">
              <a16:creationId xmlns:a16="http://schemas.microsoft.com/office/drawing/2014/main" xmlns="" id="{00000000-0008-0000-05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8210550" y="1269809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179</xdr:row>
      <xdr:rowOff>12700</xdr:rowOff>
    </xdr:from>
    <xdr:to>
      <xdr:col>10</xdr:col>
      <xdr:colOff>784225</xdr:colOff>
      <xdr:row>180</xdr:row>
      <xdr:rowOff>1270</xdr:rowOff>
    </xdr:to>
    <xdr:pic>
      <xdr:nvPicPr>
        <xdr:cNvPr id="174" name="图片 402">
          <a:extLst>
            <a:ext uri="{FF2B5EF4-FFF2-40B4-BE49-F238E27FC236}">
              <a16:creationId xmlns:a16="http://schemas.microsoft.com/office/drawing/2014/main" xmlns="" id="{00000000-0008-0000-05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8210550" y="1277143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180</xdr:row>
      <xdr:rowOff>12700</xdr:rowOff>
    </xdr:from>
    <xdr:to>
      <xdr:col>10</xdr:col>
      <xdr:colOff>784225</xdr:colOff>
      <xdr:row>181</xdr:row>
      <xdr:rowOff>1270</xdr:rowOff>
    </xdr:to>
    <xdr:pic>
      <xdr:nvPicPr>
        <xdr:cNvPr id="175" name="图片 403">
          <a:extLst>
            <a:ext uri="{FF2B5EF4-FFF2-40B4-BE49-F238E27FC236}">
              <a16:creationId xmlns:a16="http://schemas.microsoft.com/office/drawing/2014/main" xmlns="" id="{00000000-0008-0000-05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8210550" y="1284478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181</xdr:row>
      <xdr:rowOff>12700</xdr:rowOff>
    </xdr:from>
    <xdr:to>
      <xdr:col>10</xdr:col>
      <xdr:colOff>784225</xdr:colOff>
      <xdr:row>182</xdr:row>
      <xdr:rowOff>0</xdr:rowOff>
    </xdr:to>
    <xdr:pic>
      <xdr:nvPicPr>
        <xdr:cNvPr id="176" name="图片 404">
          <a:extLst>
            <a:ext uri="{FF2B5EF4-FFF2-40B4-BE49-F238E27FC236}">
              <a16:creationId xmlns:a16="http://schemas.microsoft.com/office/drawing/2014/main" xmlns="" id="{00000000-0008-0000-05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8210550" y="1291812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182</xdr:row>
      <xdr:rowOff>12700</xdr:rowOff>
    </xdr:from>
    <xdr:to>
      <xdr:col>10</xdr:col>
      <xdr:colOff>784225</xdr:colOff>
      <xdr:row>183</xdr:row>
      <xdr:rowOff>1270</xdr:rowOff>
    </xdr:to>
    <xdr:pic>
      <xdr:nvPicPr>
        <xdr:cNvPr id="177" name="图片 405">
          <a:extLst>
            <a:ext uri="{FF2B5EF4-FFF2-40B4-BE49-F238E27FC236}">
              <a16:creationId xmlns:a16="http://schemas.microsoft.com/office/drawing/2014/main" xmlns="" id="{00000000-0008-0000-05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8210550" y="1299146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183</xdr:row>
      <xdr:rowOff>12700</xdr:rowOff>
    </xdr:from>
    <xdr:to>
      <xdr:col>10</xdr:col>
      <xdr:colOff>784225</xdr:colOff>
      <xdr:row>184</xdr:row>
      <xdr:rowOff>1270</xdr:rowOff>
    </xdr:to>
    <xdr:pic>
      <xdr:nvPicPr>
        <xdr:cNvPr id="178" name="图片 406">
          <a:extLst>
            <a:ext uri="{FF2B5EF4-FFF2-40B4-BE49-F238E27FC236}">
              <a16:creationId xmlns:a16="http://schemas.microsoft.com/office/drawing/2014/main" xmlns="" id="{00000000-0008-0000-05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8210550" y="1306480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184</xdr:row>
      <xdr:rowOff>12700</xdr:rowOff>
    </xdr:from>
    <xdr:to>
      <xdr:col>10</xdr:col>
      <xdr:colOff>784225</xdr:colOff>
      <xdr:row>185</xdr:row>
      <xdr:rowOff>0</xdr:rowOff>
    </xdr:to>
    <xdr:pic>
      <xdr:nvPicPr>
        <xdr:cNvPr id="179" name="图片 407">
          <a:extLst>
            <a:ext uri="{FF2B5EF4-FFF2-40B4-BE49-F238E27FC236}">
              <a16:creationId xmlns:a16="http://schemas.microsoft.com/office/drawing/2014/main" xmlns="" id="{00000000-0008-0000-05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8210550" y="1313815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185</xdr:row>
      <xdr:rowOff>12700</xdr:rowOff>
    </xdr:from>
    <xdr:to>
      <xdr:col>10</xdr:col>
      <xdr:colOff>784225</xdr:colOff>
      <xdr:row>186</xdr:row>
      <xdr:rowOff>1270</xdr:rowOff>
    </xdr:to>
    <xdr:pic>
      <xdr:nvPicPr>
        <xdr:cNvPr id="180" name="图片 408">
          <a:extLst>
            <a:ext uri="{FF2B5EF4-FFF2-40B4-BE49-F238E27FC236}">
              <a16:creationId xmlns:a16="http://schemas.microsoft.com/office/drawing/2014/main" xmlns="" id="{00000000-0008-0000-05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8210550" y="1321149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186</xdr:row>
      <xdr:rowOff>12700</xdr:rowOff>
    </xdr:from>
    <xdr:to>
      <xdr:col>10</xdr:col>
      <xdr:colOff>784225</xdr:colOff>
      <xdr:row>187</xdr:row>
      <xdr:rowOff>1270</xdr:rowOff>
    </xdr:to>
    <xdr:pic>
      <xdr:nvPicPr>
        <xdr:cNvPr id="181" name="图片 409">
          <a:extLst>
            <a:ext uri="{FF2B5EF4-FFF2-40B4-BE49-F238E27FC236}">
              <a16:creationId xmlns:a16="http://schemas.microsoft.com/office/drawing/2014/main" xmlns="" id="{00000000-0008-0000-05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8210550" y="1328483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187</xdr:row>
      <xdr:rowOff>12700</xdr:rowOff>
    </xdr:from>
    <xdr:to>
      <xdr:col>10</xdr:col>
      <xdr:colOff>784225</xdr:colOff>
      <xdr:row>188</xdr:row>
      <xdr:rowOff>1270</xdr:rowOff>
    </xdr:to>
    <xdr:pic>
      <xdr:nvPicPr>
        <xdr:cNvPr id="182" name="图片 410">
          <a:extLst>
            <a:ext uri="{FF2B5EF4-FFF2-40B4-BE49-F238E27FC236}">
              <a16:creationId xmlns:a16="http://schemas.microsoft.com/office/drawing/2014/main" xmlns="" id="{00000000-0008-0000-05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8210550" y="1335817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188</xdr:row>
      <xdr:rowOff>12700</xdr:rowOff>
    </xdr:from>
    <xdr:to>
      <xdr:col>10</xdr:col>
      <xdr:colOff>784225</xdr:colOff>
      <xdr:row>189</xdr:row>
      <xdr:rowOff>1270</xdr:rowOff>
    </xdr:to>
    <xdr:pic>
      <xdr:nvPicPr>
        <xdr:cNvPr id="183" name="图片 411">
          <a:extLst>
            <a:ext uri="{FF2B5EF4-FFF2-40B4-BE49-F238E27FC236}">
              <a16:creationId xmlns:a16="http://schemas.microsoft.com/office/drawing/2014/main" xmlns="" id="{00000000-0008-0000-05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8210550" y="1343152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189</xdr:row>
      <xdr:rowOff>12700</xdr:rowOff>
    </xdr:from>
    <xdr:to>
      <xdr:col>10</xdr:col>
      <xdr:colOff>784225</xdr:colOff>
      <xdr:row>190</xdr:row>
      <xdr:rowOff>0</xdr:rowOff>
    </xdr:to>
    <xdr:pic>
      <xdr:nvPicPr>
        <xdr:cNvPr id="184" name="图片 412">
          <a:extLst>
            <a:ext uri="{FF2B5EF4-FFF2-40B4-BE49-F238E27FC236}">
              <a16:creationId xmlns:a16="http://schemas.microsoft.com/office/drawing/2014/main" xmlns="" id="{00000000-0008-0000-05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8447314" y="134658100"/>
          <a:ext cx="708025" cy="71791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190</xdr:row>
      <xdr:rowOff>12700</xdr:rowOff>
    </xdr:from>
    <xdr:to>
      <xdr:col>10</xdr:col>
      <xdr:colOff>784225</xdr:colOff>
      <xdr:row>191</xdr:row>
      <xdr:rowOff>0</xdr:rowOff>
    </xdr:to>
    <xdr:pic>
      <xdr:nvPicPr>
        <xdr:cNvPr id="185" name="图片 413">
          <a:extLst>
            <a:ext uri="{FF2B5EF4-FFF2-40B4-BE49-F238E27FC236}">
              <a16:creationId xmlns:a16="http://schemas.microsoft.com/office/drawing/2014/main" xmlns="" id="{00000000-0008-0000-05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8210550" y="1357820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191</xdr:row>
      <xdr:rowOff>12700</xdr:rowOff>
    </xdr:from>
    <xdr:to>
      <xdr:col>10</xdr:col>
      <xdr:colOff>784225</xdr:colOff>
      <xdr:row>192</xdr:row>
      <xdr:rowOff>1270</xdr:rowOff>
    </xdr:to>
    <xdr:pic>
      <xdr:nvPicPr>
        <xdr:cNvPr id="186" name="图片 414">
          <a:extLst>
            <a:ext uri="{FF2B5EF4-FFF2-40B4-BE49-F238E27FC236}">
              <a16:creationId xmlns:a16="http://schemas.microsoft.com/office/drawing/2014/main" xmlns="" id="{00000000-0008-0000-05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8210550" y="1365154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192</xdr:row>
      <xdr:rowOff>12700</xdr:rowOff>
    </xdr:from>
    <xdr:to>
      <xdr:col>10</xdr:col>
      <xdr:colOff>784225</xdr:colOff>
      <xdr:row>193</xdr:row>
      <xdr:rowOff>1270</xdr:rowOff>
    </xdr:to>
    <xdr:pic>
      <xdr:nvPicPr>
        <xdr:cNvPr id="187" name="图片 415">
          <a:extLst>
            <a:ext uri="{FF2B5EF4-FFF2-40B4-BE49-F238E27FC236}">
              <a16:creationId xmlns:a16="http://schemas.microsoft.com/office/drawing/2014/main" xmlns="" id="{00000000-0008-0000-05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8210550" y="1372489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193</xdr:row>
      <xdr:rowOff>12700</xdr:rowOff>
    </xdr:from>
    <xdr:to>
      <xdr:col>10</xdr:col>
      <xdr:colOff>784225</xdr:colOff>
      <xdr:row>194</xdr:row>
      <xdr:rowOff>0</xdr:rowOff>
    </xdr:to>
    <xdr:pic>
      <xdr:nvPicPr>
        <xdr:cNvPr id="188" name="图片 416">
          <a:extLst>
            <a:ext uri="{FF2B5EF4-FFF2-40B4-BE49-F238E27FC236}">
              <a16:creationId xmlns:a16="http://schemas.microsoft.com/office/drawing/2014/main" xmlns="" id="{00000000-0008-0000-05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8210550" y="1379823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194</xdr:row>
      <xdr:rowOff>12700</xdr:rowOff>
    </xdr:from>
    <xdr:to>
      <xdr:col>10</xdr:col>
      <xdr:colOff>784225</xdr:colOff>
      <xdr:row>195</xdr:row>
      <xdr:rowOff>1270</xdr:rowOff>
    </xdr:to>
    <xdr:pic>
      <xdr:nvPicPr>
        <xdr:cNvPr id="189" name="图片 417">
          <a:extLst>
            <a:ext uri="{FF2B5EF4-FFF2-40B4-BE49-F238E27FC236}">
              <a16:creationId xmlns:a16="http://schemas.microsoft.com/office/drawing/2014/main" xmlns="" id="{00000000-0008-0000-05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8210550" y="1387157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195</xdr:row>
      <xdr:rowOff>12700</xdr:rowOff>
    </xdr:from>
    <xdr:to>
      <xdr:col>10</xdr:col>
      <xdr:colOff>784225</xdr:colOff>
      <xdr:row>196</xdr:row>
      <xdr:rowOff>0</xdr:rowOff>
    </xdr:to>
    <xdr:pic>
      <xdr:nvPicPr>
        <xdr:cNvPr id="190" name="图片 418">
          <a:extLst>
            <a:ext uri="{FF2B5EF4-FFF2-40B4-BE49-F238E27FC236}">
              <a16:creationId xmlns:a16="http://schemas.microsoft.com/office/drawing/2014/main" xmlns="" id="{00000000-0008-0000-05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8210550" y="1394491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196</xdr:row>
      <xdr:rowOff>12700</xdr:rowOff>
    </xdr:from>
    <xdr:to>
      <xdr:col>10</xdr:col>
      <xdr:colOff>784225</xdr:colOff>
      <xdr:row>197</xdr:row>
      <xdr:rowOff>1270</xdr:rowOff>
    </xdr:to>
    <xdr:pic>
      <xdr:nvPicPr>
        <xdr:cNvPr id="191" name="图片 419">
          <a:extLst>
            <a:ext uri="{FF2B5EF4-FFF2-40B4-BE49-F238E27FC236}">
              <a16:creationId xmlns:a16="http://schemas.microsoft.com/office/drawing/2014/main" xmlns="" id="{00000000-0008-0000-05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8210550" y="1401826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197</xdr:row>
      <xdr:rowOff>12700</xdr:rowOff>
    </xdr:from>
    <xdr:to>
      <xdr:col>10</xdr:col>
      <xdr:colOff>784225</xdr:colOff>
      <xdr:row>198</xdr:row>
      <xdr:rowOff>1270</xdr:rowOff>
    </xdr:to>
    <xdr:pic>
      <xdr:nvPicPr>
        <xdr:cNvPr id="192" name="图片 420">
          <a:extLst>
            <a:ext uri="{FF2B5EF4-FFF2-40B4-BE49-F238E27FC236}">
              <a16:creationId xmlns:a16="http://schemas.microsoft.com/office/drawing/2014/main" xmlns="" id="{00000000-0008-0000-05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8210550" y="1409160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198</xdr:row>
      <xdr:rowOff>12700</xdr:rowOff>
    </xdr:from>
    <xdr:to>
      <xdr:col>10</xdr:col>
      <xdr:colOff>784225</xdr:colOff>
      <xdr:row>199</xdr:row>
      <xdr:rowOff>1270</xdr:rowOff>
    </xdr:to>
    <xdr:pic>
      <xdr:nvPicPr>
        <xdr:cNvPr id="193" name="图片 421">
          <a:extLst>
            <a:ext uri="{FF2B5EF4-FFF2-40B4-BE49-F238E27FC236}">
              <a16:creationId xmlns:a16="http://schemas.microsoft.com/office/drawing/2014/main" xmlns="" id="{00000000-0008-0000-05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8210550" y="1416494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199</xdr:row>
      <xdr:rowOff>12700</xdr:rowOff>
    </xdr:from>
    <xdr:to>
      <xdr:col>10</xdr:col>
      <xdr:colOff>784225</xdr:colOff>
      <xdr:row>200</xdr:row>
      <xdr:rowOff>1270</xdr:rowOff>
    </xdr:to>
    <xdr:pic>
      <xdr:nvPicPr>
        <xdr:cNvPr id="194" name="图片 422">
          <a:extLst>
            <a:ext uri="{FF2B5EF4-FFF2-40B4-BE49-F238E27FC236}">
              <a16:creationId xmlns:a16="http://schemas.microsoft.com/office/drawing/2014/main" xmlns="" id="{00000000-0008-0000-05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8210550" y="1423828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200</xdr:row>
      <xdr:rowOff>12700</xdr:rowOff>
    </xdr:from>
    <xdr:to>
      <xdr:col>10</xdr:col>
      <xdr:colOff>784225</xdr:colOff>
      <xdr:row>201</xdr:row>
      <xdr:rowOff>0</xdr:rowOff>
    </xdr:to>
    <xdr:pic>
      <xdr:nvPicPr>
        <xdr:cNvPr id="195" name="图片 423">
          <a:extLst>
            <a:ext uri="{FF2B5EF4-FFF2-40B4-BE49-F238E27FC236}">
              <a16:creationId xmlns:a16="http://schemas.microsoft.com/office/drawing/2014/main" xmlns="" id="{00000000-0008-0000-05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8447314" y="3376386"/>
          <a:ext cx="708025" cy="71664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201</xdr:row>
      <xdr:rowOff>12700</xdr:rowOff>
    </xdr:from>
    <xdr:to>
      <xdr:col>10</xdr:col>
      <xdr:colOff>784225</xdr:colOff>
      <xdr:row>202</xdr:row>
      <xdr:rowOff>0</xdr:rowOff>
    </xdr:to>
    <xdr:pic>
      <xdr:nvPicPr>
        <xdr:cNvPr id="196" name="图片 424">
          <a:extLst>
            <a:ext uri="{FF2B5EF4-FFF2-40B4-BE49-F238E27FC236}">
              <a16:creationId xmlns:a16="http://schemas.microsoft.com/office/drawing/2014/main" xmlns="" id="{00000000-0008-0000-05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8210550" y="1438497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202</xdr:row>
      <xdr:rowOff>12700</xdr:rowOff>
    </xdr:from>
    <xdr:to>
      <xdr:col>10</xdr:col>
      <xdr:colOff>784225</xdr:colOff>
      <xdr:row>203</xdr:row>
      <xdr:rowOff>0</xdr:rowOff>
    </xdr:to>
    <xdr:pic>
      <xdr:nvPicPr>
        <xdr:cNvPr id="197" name="图片 425">
          <a:extLst>
            <a:ext uri="{FF2B5EF4-FFF2-40B4-BE49-F238E27FC236}">
              <a16:creationId xmlns:a16="http://schemas.microsoft.com/office/drawing/2014/main" xmlns="" id="{00000000-0008-0000-05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8447314" y="4835071"/>
          <a:ext cx="708025" cy="71664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203</xdr:row>
      <xdr:rowOff>12700</xdr:rowOff>
    </xdr:from>
    <xdr:to>
      <xdr:col>10</xdr:col>
      <xdr:colOff>784225</xdr:colOff>
      <xdr:row>204</xdr:row>
      <xdr:rowOff>0</xdr:rowOff>
    </xdr:to>
    <xdr:pic>
      <xdr:nvPicPr>
        <xdr:cNvPr id="198" name="图片 426">
          <a:extLst>
            <a:ext uri="{FF2B5EF4-FFF2-40B4-BE49-F238E27FC236}">
              <a16:creationId xmlns:a16="http://schemas.microsoft.com/office/drawing/2014/main" xmlns="" id="{00000000-0008-0000-05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8210550" y="1453165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204</xdr:row>
      <xdr:rowOff>12700</xdr:rowOff>
    </xdr:from>
    <xdr:to>
      <xdr:col>10</xdr:col>
      <xdr:colOff>784225</xdr:colOff>
      <xdr:row>205</xdr:row>
      <xdr:rowOff>0</xdr:rowOff>
    </xdr:to>
    <xdr:pic>
      <xdr:nvPicPr>
        <xdr:cNvPr id="199" name="图片 427">
          <a:extLst>
            <a:ext uri="{FF2B5EF4-FFF2-40B4-BE49-F238E27FC236}">
              <a16:creationId xmlns:a16="http://schemas.microsoft.com/office/drawing/2014/main" xmlns="" id="{00000000-0008-0000-05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8210550" y="1460500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205</xdr:row>
      <xdr:rowOff>12700</xdr:rowOff>
    </xdr:from>
    <xdr:to>
      <xdr:col>10</xdr:col>
      <xdr:colOff>784225</xdr:colOff>
      <xdr:row>206</xdr:row>
      <xdr:rowOff>0</xdr:rowOff>
    </xdr:to>
    <xdr:pic>
      <xdr:nvPicPr>
        <xdr:cNvPr id="200" name="图片 428">
          <a:extLst>
            <a:ext uri="{FF2B5EF4-FFF2-40B4-BE49-F238E27FC236}">
              <a16:creationId xmlns:a16="http://schemas.microsoft.com/office/drawing/2014/main" xmlns="" id="{00000000-0008-0000-05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8447314" y="6293757"/>
          <a:ext cx="708025" cy="71664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206</xdr:row>
      <xdr:rowOff>12700</xdr:rowOff>
    </xdr:from>
    <xdr:to>
      <xdr:col>10</xdr:col>
      <xdr:colOff>784225</xdr:colOff>
      <xdr:row>207</xdr:row>
      <xdr:rowOff>0</xdr:rowOff>
    </xdr:to>
    <xdr:pic>
      <xdr:nvPicPr>
        <xdr:cNvPr id="201" name="图片 429">
          <a:extLst>
            <a:ext uri="{FF2B5EF4-FFF2-40B4-BE49-F238E27FC236}">
              <a16:creationId xmlns:a16="http://schemas.microsoft.com/office/drawing/2014/main" xmlns="" id="{00000000-0008-0000-05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8447314" y="7023100"/>
          <a:ext cx="708025" cy="716642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207</xdr:row>
      <xdr:rowOff>12700</xdr:rowOff>
    </xdr:from>
    <xdr:to>
      <xdr:col>10</xdr:col>
      <xdr:colOff>784225</xdr:colOff>
      <xdr:row>208</xdr:row>
      <xdr:rowOff>0</xdr:rowOff>
    </xdr:to>
    <xdr:pic>
      <xdr:nvPicPr>
        <xdr:cNvPr id="202" name="图片 430">
          <a:extLst>
            <a:ext uri="{FF2B5EF4-FFF2-40B4-BE49-F238E27FC236}">
              <a16:creationId xmlns:a16="http://schemas.microsoft.com/office/drawing/2014/main" xmlns="" id="{00000000-0008-0000-05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8447314" y="7752443"/>
          <a:ext cx="708025" cy="71664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208</xdr:row>
      <xdr:rowOff>12700</xdr:rowOff>
    </xdr:from>
    <xdr:to>
      <xdr:col>10</xdr:col>
      <xdr:colOff>784225</xdr:colOff>
      <xdr:row>209</xdr:row>
      <xdr:rowOff>0</xdr:rowOff>
    </xdr:to>
    <xdr:pic>
      <xdr:nvPicPr>
        <xdr:cNvPr id="203" name="图片 431">
          <a:extLst>
            <a:ext uri="{FF2B5EF4-FFF2-40B4-BE49-F238E27FC236}">
              <a16:creationId xmlns:a16="http://schemas.microsoft.com/office/drawing/2014/main" xmlns="" id="{00000000-0008-0000-05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8210550" y="1489837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209</xdr:row>
      <xdr:rowOff>12700</xdr:rowOff>
    </xdr:from>
    <xdr:to>
      <xdr:col>10</xdr:col>
      <xdr:colOff>784225</xdr:colOff>
      <xdr:row>210</xdr:row>
      <xdr:rowOff>0</xdr:rowOff>
    </xdr:to>
    <xdr:pic>
      <xdr:nvPicPr>
        <xdr:cNvPr id="204" name="图片 432">
          <a:extLst>
            <a:ext uri="{FF2B5EF4-FFF2-40B4-BE49-F238E27FC236}">
              <a16:creationId xmlns:a16="http://schemas.microsoft.com/office/drawing/2014/main" xmlns="" id="{00000000-0008-0000-05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8210550" y="1497171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210</xdr:row>
      <xdr:rowOff>12700</xdr:rowOff>
    </xdr:from>
    <xdr:to>
      <xdr:col>10</xdr:col>
      <xdr:colOff>784225</xdr:colOff>
      <xdr:row>211</xdr:row>
      <xdr:rowOff>0</xdr:rowOff>
    </xdr:to>
    <xdr:pic>
      <xdr:nvPicPr>
        <xdr:cNvPr id="205" name="图片 433">
          <a:extLst>
            <a:ext uri="{FF2B5EF4-FFF2-40B4-BE49-F238E27FC236}">
              <a16:creationId xmlns:a16="http://schemas.microsoft.com/office/drawing/2014/main" xmlns="" id="{00000000-0008-0000-05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8210550" y="1504505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211</xdr:row>
      <xdr:rowOff>12700</xdr:rowOff>
    </xdr:from>
    <xdr:to>
      <xdr:col>10</xdr:col>
      <xdr:colOff>784225</xdr:colOff>
      <xdr:row>212</xdr:row>
      <xdr:rowOff>0</xdr:rowOff>
    </xdr:to>
    <xdr:pic>
      <xdr:nvPicPr>
        <xdr:cNvPr id="206" name="图片 434">
          <a:extLst>
            <a:ext uri="{FF2B5EF4-FFF2-40B4-BE49-F238E27FC236}">
              <a16:creationId xmlns:a16="http://schemas.microsoft.com/office/drawing/2014/main" xmlns="" id="{00000000-0008-0000-05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8210550" y="1511839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212</xdr:row>
      <xdr:rowOff>12700</xdr:rowOff>
    </xdr:from>
    <xdr:to>
      <xdr:col>10</xdr:col>
      <xdr:colOff>784225</xdr:colOff>
      <xdr:row>213</xdr:row>
      <xdr:rowOff>0</xdr:rowOff>
    </xdr:to>
    <xdr:pic>
      <xdr:nvPicPr>
        <xdr:cNvPr id="207" name="图片 435">
          <a:extLst>
            <a:ext uri="{FF2B5EF4-FFF2-40B4-BE49-F238E27FC236}">
              <a16:creationId xmlns:a16="http://schemas.microsoft.com/office/drawing/2014/main" xmlns="" id="{00000000-0008-0000-05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8210550" y="1519174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213</xdr:row>
      <xdr:rowOff>12700</xdr:rowOff>
    </xdr:from>
    <xdr:to>
      <xdr:col>10</xdr:col>
      <xdr:colOff>784225</xdr:colOff>
      <xdr:row>214</xdr:row>
      <xdr:rowOff>0</xdr:rowOff>
    </xdr:to>
    <xdr:pic>
      <xdr:nvPicPr>
        <xdr:cNvPr id="208" name="图片 436">
          <a:extLst>
            <a:ext uri="{FF2B5EF4-FFF2-40B4-BE49-F238E27FC236}">
              <a16:creationId xmlns:a16="http://schemas.microsoft.com/office/drawing/2014/main" xmlns="" id="{00000000-0008-0000-05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8447314" y="69017243"/>
          <a:ext cx="708025" cy="716642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214</xdr:row>
      <xdr:rowOff>12700</xdr:rowOff>
    </xdr:from>
    <xdr:to>
      <xdr:col>10</xdr:col>
      <xdr:colOff>784225</xdr:colOff>
      <xdr:row>215</xdr:row>
      <xdr:rowOff>0</xdr:rowOff>
    </xdr:to>
    <xdr:pic>
      <xdr:nvPicPr>
        <xdr:cNvPr id="209" name="图片 437">
          <a:extLst>
            <a:ext uri="{FF2B5EF4-FFF2-40B4-BE49-F238E27FC236}">
              <a16:creationId xmlns:a16="http://schemas.microsoft.com/office/drawing/2014/main" xmlns="" id="{00000000-0008-0000-05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8210550" y="1533842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215</xdr:row>
      <xdr:rowOff>12700</xdr:rowOff>
    </xdr:from>
    <xdr:to>
      <xdr:col>10</xdr:col>
      <xdr:colOff>784225</xdr:colOff>
      <xdr:row>216</xdr:row>
      <xdr:rowOff>0</xdr:rowOff>
    </xdr:to>
    <xdr:pic>
      <xdr:nvPicPr>
        <xdr:cNvPr id="210" name="图片 438">
          <a:extLst>
            <a:ext uri="{FF2B5EF4-FFF2-40B4-BE49-F238E27FC236}">
              <a16:creationId xmlns:a16="http://schemas.microsoft.com/office/drawing/2014/main" xmlns="" id="{00000000-0008-0000-05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8447314" y="9211129"/>
          <a:ext cx="708025" cy="71664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216</xdr:row>
      <xdr:rowOff>12700</xdr:rowOff>
    </xdr:from>
    <xdr:to>
      <xdr:col>10</xdr:col>
      <xdr:colOff>784225</xdr:colOff>
      <xdr:row>217</xdr:row>
      <xdr:rowOff>0</xdr:rowOff>
    </xdr:to>
    <xdr:pic>
      <xdr:nvPicPr>
        <xdr:cNvPr id="211" name="图片 439">
          <a:extLst>
            <a:ext uri="{FF2B5EF4-FFF2-40B4-BE49-F238E27FC236}">
              <a16:creationId xmlns:a16="http://schemas.microsoft.com/office/drawing/2014/main" xmlns="" id="{00000000-0008-0000-05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8447314" y="9940471"/>
          <a:ext cx="708025" cy="71664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217</xdr:row>
      <xdr:rowOff>12700</xdr:rowOff>
    </xdr:from>
    <xdr:to>
      <xdr:col>10</xdr:col>
      <xdr:colOff>784225</xdr:colOff>
      <xdr:row>218</xdr:row>
      <xdr:rowOff>0</xdr:rowOff>
    </xdr:to>
    <xdr:pic>
      <xdr:nvPicPr>
        <xdr:cNvPr id="212" name="图片 440">
          <a:extLst>
            <a:ext uri="{FF2B5EF4-FFF2-40B4-BE49-F238E27FC236}">
              <a16:creationId xmlns:a16="http://schemas.microsoft.com/office/drawing/2014/main" xmlns="" id="{00000000-0008-0000-05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8210550" y="1555845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218</xdr:row>
      <xdr:rowOff>12700</xdr:rowOff>
    </xdr:from>
    <xdr:to>
      <xdr:col>10</xdr:col>
      <xdr:colOff>784225</xdr:colOff>
      <xdr:row>219</xdr:row>
      <xdr:rowOff>0</xdr:rowOff>
    </xdr:to>
    <xdr:pic>
      <xdr:nvPicPr>
        <xdr:cNvPr id="213" name="图片 441">
          <a:extLst>
            <a:ext uri="{FF2B5EF4-FFF2-40B4-BE49-F238E27FC236}">
              <a16:creationId xmlns:a16="http://schemas.microsoft.com/office/drawing/2014/main" xmlns="" id="{00000000-0008-0000-05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8210550" y="1563179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219</xdr:row>
      <xdr:rowOff>12700</xdr:rowOff>
    </xdr:from>
    <xdr:to>
      <xdr:col>10</xdr:col>
      <xdr:colOff>781262</xdr:colOff>
      <xdr:row>220</xdr:row>
      <xdr:rowOff>176954</xdr:rowOff>
    </xdr:to>
    <xdr:pic>
      <xdr:nvPicPr>
        <xdr:cNvPr id="214" name="图片 442">
          <a:extLst>
            <a:ext uri="{FF2B5EF4-FFF2-40B4-BE49-F238E27FC236}">
              <a16:creationId xmlns:a16="http://schemas.microsoft.com/office/drawing/2014/main" xmlns="" id="{00000000-0008-0000-05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8210550" y="157051375"/>
          <a:ext cx="714587" cy="897679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220</xdr:row>
      <xdr:rowOff>12700</xdr:rowOff>
    </xdr:from>
    <xdr:to>
      <xdr:col>10</xdr:col>
      <xdr:colOff>784225</xdr:colOff>
      <xdr:row>221</xdr:row>
      <xdr:rowOff>0</xdr:rowOff>
    </xdr:to>
    <xdr:pic>
      <xdr:nvPicPr>
        <xdr:cNvPr id="215" name="图片 443">
          <a:extLst>
            <a:ext uri="{FF2B5EF4-FFF2-40B4-BE49-F238E27FC236}">
              <a16:creationId xmlns:a16="http://schemas.microsoft.com/office/drawing/2014/main" xmlns="" id="{00000000-0008-0000-05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8447314" y="11399157"/>
          <a:ext cx="708025" cy="716642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221</xdr:row>
      <xdr:rowOff>12700</xdr:rowOff>
    </xdr:from>
    <xdr:to>
      <xdr:col>10</xdr:col>
      <xdr:colOff>784225</xdr:colOff>
      <xdr:row>222</xdr:row>
      <xdr:rowOff>0</xdr:rowOff>
    </xdr:to>
    <xdr:pic>
      <xdr:nvPicPr>
        <xdr:cNvPr id="216" name="图片 444">
          <a:extLst>
            <a:ext uri="{FF2B5EF4-FFF2-40B4-BE49-F238E27FC236}">
              <a16:creationId xmlns:a16="http://schemas.microsoft.com/office/drawing/2014/main" xmlns="" id="{00000000-0008-0000-05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8210550" y="1585182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222</xdr:row>
      <xdr:rowOff>12700</xdr:rowOff>
    </xdr:from>
    <xdr:to>
      <xdr:col>10</xdr:col>
      <xdr:colOff>784225</xdr:colOff>
      <xdr:row>223</xdr:row>
      <xdr:rowOff>0</xdr:rowOff>
    </xdr:to>
    <xdr:pic>
      <xdr:nvPicPr>
        <xdr:cNvPr id="217" name="图片 445">
          <a:extLst>
            <a:ext uri="{FF2B5EF4-FFF2-40B4-BE49-F238E27FC236}">
              <a16:creationId xmlns:a16="http://schemas.microsoft.com/office/drawing/2014/main" xmlns="" id="{00000000-0008-0000-05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8210550" y="1592516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223</xdr:row>
      <xdr:rowOff>12700</xdr:rowOff>
    </xdr:from>
    <xdr:to>
      <xdr:col>10</xdr:col>
      <xdr:colOff>784225</xdr:colOff>
      <xdr:row>224</xdr:row>
      <xdr:rowOff>0</xdr:rowOff>
    </xdr:to>
    <xdr:pic>
      <xdr:nvPicPr>
        <xdr:cNvPr id="218" name="图片 446">
          <a:extLst>
            <a:ext uri="{FF2B5EF4-FFF2-40B4-BE49-F238E27FC236}">
              <a16:creationId xmlns:a16="http://schemas.microsoft.com/office/drawing/2014/main" xmlns="" id="{00000000-0008-0000-05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8447314" y="12857843"/>
          <a:ext cx="708025" cy="71664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224</xdr:row>
      <xdr:rowOff>12700</xdr:rowOff>
    </xdr:from>
    <xdr:to>
      <xdr:col>10</xdr:col>
      <xdr:colOff>784225</xdr:colOff>
      <xdr:row>225</xdr:row>
      <xdr:rowOff>1270</xdr:rowOff>
    </xdr:to>
    <xdr:pic>
      <xdr:nvPicPr>
        <xdr:cNvPr id="219" name="图片 447">
          <a:extLst>
            <a:ext uri="{FF2B5EF4-FFF2-40B4-BE49-F238E27FC236}">
              <a16:creationId xmlns:a16="http://schemas.microsoft.com/office/drawing/2014/main" xmlns="" id="{00000000-0008-0000-05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8210550" y="1607185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225</xdr:row>
      <xdr:rowOff>12700</xdr:rowOff>
    </xdr:from>
    <xdr:to>
      <xdr:col>10</xdr:col>
      <xdr:colOff>784225</xdr:colOff>
      <xdr:row>226</xdr:row>
      <xdr:rowOff>0</xdr:rowOff>
    </xdr:to>
    <xdr:pic>
      <xdr:nvPicPr>
        <xdr:cNvPr id="220" name="图片 448">
          <a:extLst>
            <a:ext uri="{FF2B5EF4-FFF2-40B4-BE49-F238E27FC236}">
              <a16:creationId xmlns:a16="http://schemas.microsoft.com/office/drawing/2014/main" xmlns="" id="{00000000-0008-0000-05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8447314" y="2647043"/>
          <a:ext cx="708025" cy="71664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226</xdr:row>
      <xdr:rowOff>12700</xdr:rowOff>
    </xdr:from>
    <xdr:to>
      <xdr:col>10</xdr:col>
      <xdr:colOff>784225</xdr:colOff>
      <xdr:row>227</xdr:row>
      <xdr:rowOff>0</xdr:rowOff>
    </xdr:to>
    <xdr:pic>
      <xdr:nvPicPr>
        <xdr:cNvPr id="221" name="图片 449">
          <a:extLst>
            <a:ext uri="{FF2B5EF4-FFF2-40B4-BE49-F238E27FC236}">
              <a16:creationId xmlns:a16="http://schemas.microsoft.com/office/drawing/2014/main" xmlns="" id="{00000000-0008-0000-05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8210550" y="1621853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227</xdr:row>
      <xdr:rowOff>12700</xdr:rowOff>
    </xdr:from>
    <xdr:to>
      <xdr:col>10</xdr:col>
      <xdr:colOff>784225</xdr:colOff>
      <xdr:row>228</xdr:row>
      <xdr:rowOff>0</xdr:rowOff>
    </xdr:to>
    <xdr:pic>
      <xdr:nvPicPr>
        <xdr:cNvPr id="222" name="图片 450">
          <a:extLst>
            <a:ext uri="{FF2B5EF4-FFF2-40B4-BE49-F238E27FC236}">
              <a16:creationId xmlns:a16="http://schemas.microsoft.com/office/drawing/2014/main" xmlns="" id="{00000000-0008-0000-05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8210550" y="1629187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228</xdr:row>
      <xdr:rowOff>12700</xdr:rowOff>
    </xdr:from>
    <xdr:to>
      <xdr:col>10</xdr:col>
      <xdr:colOff>784225</xdr:colOff>
      <xdr:row>229</xdr:row>
      <xdr:rowOff>0</xdr:rowOff>
    </xdr:to>
    <xdr:pic>
      <xdr:nvPicPr>
        <xdr:cNvPr id="223" name="图片 451">
          <a:extLst>
            <a:ext uri="{FF2B5EF4-FFF2-40B4-BE49-F238E27FC236}">
              <a16:creationId xmlns:a16="http://schemas.microsoft.com/office/drawing/2014/main" xmlns="" id="{00000000-0008-0000-05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8210550" y="1636522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229</xdr:row>
      <xdr:rowOff>12700</xdr:rowOff>
    </xdr:from>
    <xdr:to>
      <xdr:col>10</xdr:col>
      <xdr:colOff>784225</xdr:colOff>
      <xdr:row>230</xdr:row>
      <xdr:rowOff>280</xdr:rowOff>
    </xdr:to>
    <xdr:pic>
      <xdr:nvPicPr>
        <xdr:cNvPr id="224" name="图片 452">
          <a:extLst>
            <a:ext uri="{FF2B5EF4-FFF2-40B4-BE49-F238E27FC236}">
              <a16:creationId xmlns:a16="http://schemas.microsoft.com/office/drawing/2014/main" xmlns="" id="{00000000-0008-0000-05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8210550" y="1643856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230</xdr:row>
      <xdr:rowOff>12700</xdr:rowOff>
    </xdr:from>
    <xdr:to>
      <xdr:col>10</xdr:col>
      <xdr:colOff>784225</xdr:colOff>
      <xdr:row>231</xdr:row>
      <xdr:rowOff>281</xdr:rowOff>
    </xdr:to>
    <xdr:pic>
      <xdr:nvPicPr>
        <xdr:cNvPr id="225" name="图片 453">
          <a:extLst>
            <a:ext uri="{FF2B5EF4-FFF2-40B4-BE49-F238E27FC236}">
              <a16:creationId xmlns:a16="http://schemas.microsoft.com/office/drawing/2014/main" xmlns="" id="{00000000-0008-0000-05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8210550" y="1651190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231</xdr:row>
      <xdr:rowOff>12700</xdr:rowOff>
    </xdr:from>
    <xdr:to>
      <xdr:col>10</xdr:col>
      <xdr:colOff>784225</xdr:colOff>
      <xdr:row>231</xdr:row>
      <xdr:rowOff>729342</xdr:rowOff>
    </xdr:to>
    <xdr:pic>
      <xdr:nvPicPr>
        <xdr:cNvPr id="226" name="图片 454">
          <a:extLst>
            <a:ext uri="{FF2B5EF4-FFF2-40B4-BE49-F238E27FC236}">
              <a16:creationId xmlns:a16="http://schemas.microsoft.com/office/drawing/2014/main" xmlns="" id="{00000000-0008-0000-05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8210550" y="1658524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232</xdr:row>
      <xdr:rowOff>12700</xdr:rowOff>
    </xdr:from>
    <xdr:to>
      <xdr:col>10</xdr:col>
      <xdr:colOff>784225</xdr:colOff>
      <xdr:row>233</xdr:row>
      <xdr:rowOff>281</xdr:rowOff>
    </xdr:to>
    <xdr:pic>
      <xdr:nvPicPr>
        <xdr:cNvPr id="227" name="图片 455">
          <a:extLst>
            <a:ext uri="{FF2B5EF4-FFF2-40B4-BE49-F238E27FC236}">
              <a16:creationId xmlns:a16="http://schemas.microsoft.com/office/drawing/2014/main" xmlns="" id="{00000000-0008-0000-05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8210550" y="1665859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233</xdr:row>
      <xdr:rowOff>12700</xdr:rowOff>
    </xdr:from>
    <xdr:to>
      <xdr:col>10</xdr:col>
      <xdr:colOff>784225</xdr:colOff>
      <xdr:row>234</xdr:row>
      <xdr:rowOff>281</xdr:rowOff>
    </xdr:to>
    <xdr:pic>
      <xdr:nvPicPr>
        <xdr:cNvPr id="228" name="图片 456">
          <a:extLst>
            <a:ext uri="{FF2B5EF4-FFF2-40B4-BE49-F238E27FC236}">
              <a16:creationId xmlns:a16="http://schemas.microsoft.com/office/drawing/2014/main" xmlns="" id="{00000000-0008-0000-05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8210550" y="1673193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234</xdr:row>
      <xdr:rowOff>12700</xdr:rowOff>
    </xdr:from>
    <xdr:to>
      <xdr:col>10</xdr:col>
      <xdr:colOff>784225</xdr:colOff>
      <xdr:row>235</xdr:row>
      <xdr:rowOff>1</xdr:rowOff>
    </xdr:to>
    <xdr:pic>
      <xdr:nvPicPr>
        <xdr:cNvPr id="229" name="图片 457">
          <a:extLst>
            <a:ext uri="{FF2B5EF4-FFF2-40B4-BE49-F238E27FC236}">
              <a16:creationId xmlns:a16="http://schemas.microsoft.com/office/drawing/2014/main" xmlns="" id="{00000000-0008-0000-05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8210550" y="16805275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235</xdr:row>
      <xdr:rowOff>12700</xdr:rowOff>
    </xdr:from>
    <xdr:to>
      <xdr:col>10</xdr:col>
      <xdr:colOff>784225</xdr:colOff>
      <xdr:row>236</xdr:row>
      <xdr:rowOff>281</xdr:rowOff>
    </xdr:to>
    <xdr:pic>
      <xdr:nvPicPr>
        <xdr:cNvPr id="230" name="图片 458">
          <a:extLst>
            <a:ext uri="{FF2B5EF4-FFF2-40B4-BE49-F238E27FC236}">
              <a16:creationId xmlns:a16="http://schemas.microsoft.com/office/drawing/2014/main" xmlns="" id="{00000000-0008-0000-05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8210550" y="16878617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236</xdr:row>
      <xdr:rowOff>12700</xdr:rowOff>
    </xdr:from>
    <xdr:to>
      <xdr:col>10</xdr:col>
      <xdr:colOff>784225</xdr:colOff>
      <xdr:row>237</xdr:row>
      <xdr:rowOff>281</xdr:rowOff>
    </xdr:to>
    <xdr:pic>
      <xdr:nvPicPr>
        <xdr:cNvPr id="231" name="图片 459">
          <a:extLst>
            <a:ext uri="{FF2B5EF4-FFF2-40B4-BE49-F238E27FC236}">
              <a16:creationId xmlns:a16="http://schemas.microsoft.com/office/drawing/2014/main" xmlns="" id="{00000000-0008-0000-05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8210550" y="169519600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237</xdr:row>
      <xdr:rowOff>12700</xdr:rowOff>
    </xdr:from>
    <xdr:to>
      <xdr:col>10</xdr:col>
      <xdr:colOff>784225</xdr:colOff>
      <xdr:row>238</xdr:row>
      <xdr:rowOff>280</xdr:rowOff>
    </xdr:to>
    <xdr:pic>
      <xdr:nvPicPr>
        <xdr:cNvPr id="232" name="图片 460">
          <a:extLst>
            <a:ext uri="{FF2B5EF4-FFF2-40B4-BE49-F238E27FC236}">
              <a16:creationId xmlns:a16="http://schemas.microsoft.com/office/drawing/2014/main" xmlns="" id="{00000000-0008-0000-05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8210550" y="170253025"/>
          <a:ext cx="717550" cy="7207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7</xdr:row>
      <xdr:rowOff>0</xdr:rowOff>
    </xdr:from>
    <xdr:to>
      <xdr:col>10</xdr:col>
      <xdr:colOff>784225</xdr:colOff>
      <xdr:row>7</xdr:row>
      <xdr:rowOff>716924</xdr:rowOff>
    </xdr:to>
    <xdr:pic>
      <xdr:nvPicPr>
        <xdr:cNvPr id="233" name="图片 461">
          <a:extLst>
            <a:ext uri="{FF2B5EF4-FFF2-40B4-BE49-F238E27FC236}">
              <a16:creationId xmlns:a16="http://schemas.microsoft.com/office/drawing/2014/main" xmlns="" id="{00000000-0008-0000-05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8447314" y="1905000"/>
          <a:ext cx="708025" cy="716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5661/Desktop/KR%20HK%20Assortment%20Plan%2005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Summary"/>
      <sheetName val="GM"/>
      <sheetName val="GW"/>
      <sheetName val="Assortment"/>
      <sheetName val="Model List"/>
      <sheetName val="Sheet1"/>
      <sheetName val="Sheet2"/>
      <sheetName val="Article List"/>
      <sheetName val="PO list"/>
      <sheetName val="PO detail"/>
      <sheetName val="temp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C1">
            <v>0.82</v>
          </cell>
          <cell r="W1" t="str">
            <v>IMU%=1-landed cost/Net Tag Price</v>
          </cell>
        </row>
        <row r="2">
          <cell r="C2">
            <v>0.72</v>
          </cell>
        </row>
        <row r="3">
          <cell r="C3">
            <v>0.35</v>
          </cell>
          <cell r="H3" t="str">
            <v>GM</v>
          </cell>
          <cell r="I3">
            <v>102</v>
          </cell>
          <cell r="J3">
            <v>31</v>
          </cell>
        </row>
        <row r="4">
          <cell r="D4" t="str">
            <v>CN Tax = 13%</v>
          </cell>
          <cell r="H4" t="str">
            <v>GW</v>
          </cell>
          <cell r="I4">
            <v>130</v>
          </cell>
          <cell r="J4">
            <v>48</v>
          </cell>
          <cell r="T4" t="str">
            <v xml:space="preserve">Avg Tag Price </v>
          </cell>
          <cell r="U4" t="str">
            <v xml:space="preserve">ASP </v>
          </cell>
          <cell r="V4" t="str">
            <v xml:space="preserve">AUC </v>
          </cell>
        </row>
        <row r="5">
          <cell r="I5" t="str">
            <v>Article</v>
          </cell>
          <cell r="J5" t="str">
            <v>Model</v>
          </cell>
          <cell r="T5">
            <v>331.98926139339966</v>
          </cell>
          <cell r="U5">
            <v>215.7930199057098</v>
          </cell>
          <cell r="V5">
            <v>60.070187998370287</v>
          </cell>
        </row>
        <row r="6">
          <cell r="I6">
            <v>232</v>
          </cell>
          <cell r="J6">
            <v>79</v>
          </cell>
          <cell r="P6">
            <v>7636</v>
          </cell>
          <cell r="S6">
            <v>0.7216305326992607</v>
          </cell>
          <cell r="T6">
            <v>2535070</v>
          </cell>
          <cell r="U6">
            <v>1647795.5</v>
          </cell>
          <cell r="V6">
            <v>458695.95555555553</v>
          </cell>
          <cell r="W6">
            <v>0.81905984625451933</v>
          </cell>
          <cell r="X6">
            <v>0.35</v>
          </cell>
        </row>
        <row r="7">
          <cell r="D7" t="str">
            <v>Style Code</v>
          </cell>
          <cell r="E7" t="str">
            <v>Brand</v>
          </cell>
          <cell r="F7" t="str">
            <v>Launch Month</v>
          </cell>
          <cell r="G7" t="str">
            <v>PIC</v>
          </cell>
          <cell r="H7" t="str">
            <v>Style type</v>
          </cell>
          <cell r="I7" t="str">
            <v>Article Qty</v>
          </cell>
          <cell r="J7" t="str">
            <v>Remark</v>
          </cell>
          <cell r="K7" t="str">
            <v>Remark 2</v>
          </cell>
          <cell r="L7" t="str">
            <v>Fit Name</v>
          </cell>
          <cell r="M7" t="str">
            <v>Model Description</v>
          </cell>
          <cell r="N7" t="str">
            <v>PO FOB Export
(RMB)</v>
          </cell>
          <cell r="O7" t="str">
            <v>Landed FOB  (HKD)</v>
          </cell>
          <cell r="P7" t="str">
            <v>Order Quantity</v>
          </cell>
          <cell r="Q7" t="str">
            <v xml:space="preserve">Tag Price </v>
          </cell>
          <cell r="R7" t="str">
            <v>ASP</v>
          </cell>
          <cell r="S7" t="str">
            <v>GP%</v>
          </cell>
          <cell r="T7" t="str">
            <v xml:space="preserve">Total Tag Price Amount </v>
          </cell>
          <cell r="U7" t="str">
            <v xml:space="preserve">Total Sales Amount </v>
          </cell>
          <cell r="V7" t="str">
            <v>Total Landed Cost Amount</v>
          </cell>
          <cell r="W7" t="str">
            <v>IMU %</v>
          </cell>
          <cell r="X7" t="str">
            <v>Discount Rate</v>
          </cell>
        </row>
        <row r="8">
          <cell r="D8" t="str">
            <v>01015514</v>
          </cell>
          <cell r="E8" t="str">
            <v>GM</v>
          </cell>
          <cell r="F8" t="str">
            <v>Apr</v>
          </cell>
          <cell r="G8" t="str">
            <v>01015514</v>
          </cell>
          <cell r="H8" t="str">
            <v>CORE</v>
          </cell>
          <cell r="I8">
            <v>10</v>
          </cell>
          <cell r="M8" t="str">
            <v xml:space="preserve">CTN PQE PLO SS    PLO                                                                               </v>
          </cell>
          <cell r="N8">
            <v>38.950000000000003</v>
          </cell>
          <cell r="O8">
            <v>43.277777777777779</v>
          </cell>
          <cell r="P8">
            <v>290</v>
          </cell>
          <cell r="Q8">
            <v>290</v>
          </cell>
          <cell r="R8">
            <v>188.5</v>
          </cell>
          <cell r="S8">
            <v>0.77040966696139113</v>
          </cell>
          <cell r="T8">
            <v>84100</v>
          </cell>
          <cell r="U8">
            <v>54665</v>
          </cell>
          <cell r="V8">
            <v>12550.555555555557</v>
          </cell>
          <cell r="W8">
            <v>0.85076628352490424</v>
          </cell>
          <cell r="X8">
            <v>0.35</v>
          </cell>
        </row>
        <row r="9">
          <cell r="D9" t="str">
            <v>01015515</v>
          </cell>
          <cell r="E9" t="str">
            <v>GM</v>
          </cell>
          <cell r="F9" t="str">
            <v>Apr</v>
          </cell>
          <cell r="G9" t="str">
            <v>01015515</v>
          </cell>
          <cell r="H9" t="str">
            <v>CORE</v>
          </cell>
          <cell r="I9">
            <v>2</v>
          </cell>
          <cell r="M9" t="str">
            <v xml:space="preserve">CTN PQE PLO SS SLM   PLO                                                                            </v>
          </cell>
          <cell r="N9">
            <v>52.82</v>
          </cell>
          <cell r="O9">
            <v>58.68888888888889</v>
          </cell>
          <cell r="P9">
            <v>62</v>
          </cell>
          <cell r="Q9">
            <v>330</v>
          </cell>
          <cell r="R9">
            <v>214.5</v>
          </cell>
          <cell r="S9">
            <v>0.72639212639212636</v>
          </cell>
          <cell r="T9">
            <v>20460</v>
          </cell>
          <cell r="U9">
            <v>13299</v>
          </cell>
          <cell r="V9">
            <v>3638.7111111111112</v>
          </cell>
          <cell r="W9">
            <v>0.82215488215488208</v>
          </cell>
          <cell r="X9">
            <v>0.35</v>
          </cell>
        </row>
        <row r="10">
          <cell r="D10" t="str">
            <v>01025563</v>
          </cell>
          <cell r="E10" t="str">
            <v>GM</v>
          </cell>
          <cell r="F10" t="str">
            <v>Apr</v>
          </cell>
          <cell r="G10" t="str">
            <v>01025563</v>
          </cell>
          <cell r="H10" t="str">
            <v>CORE</v>
          </cell>
          <cell r="I10">
            <v>3</v>
          </cell>
          <cell r="M10" t="str">
            <v xml:space="preserve">CTN JRSY CRW NCK SS SLM   TE                                                                        </v>
          </cell>
          <cell r="N10">
            <v>38.770000000000003</v>
          </cell>
          <cell r="O10">
            <v>43.077777777777783</v>
          </cell>
          <cell r="P10">
            <v>87</v>
          </cell>
          <cell r="Q10">
            <v>190</v>
          </cell>
          <cell r="R10">
            <v>123.5</v>
          </cell>
          <cell r="S10">
            <v>0.65119208277103013</v>
          </cell>
          <cell r="T10">
            <v>16530</v>
          </cell>
          <cell r="U10">
            <v>10744.5</v>
          </cell>
          <cell r="V10">
            <v>3747.7666666666673</v>
          </cell>
          <cell r="W10">
            <v>0.77327485380116956</v>
          </cell>
          <cell r="X10">
            <v>0.35</v>
          </cell>
        </row>
        <row r="11">
          <cell r="D11" t="str">
            <v>01025564</v>
          </cell>
          <cell r="E11" t="str">
            <v>GM</v>
          </cell>
          <cell r="F11" t="str">
            <v>Apr</v>
          </cell>
          <cell r="G11" t="str">
            <v>01025564</v>
          </cell>
          <cell r="H11" t="str">
            <v>CORE</v>
          </cell>
          <cell r="I11">
            <v>3</v>
          </cell>
          <cell r="M11" t="str">
            <v xml:space="preserve">CTN JRSY CRW NCK SS SLM   TE                                                                        </v>
          </cell>
          <cell r="N11">
            <v>47.33</v>
          </cell>
          <cell r="O11">
            <v>52.588888888888889</v>
          </cell>
          <cell r="P11">
            <v>90</v>
          </cell>
          <cell r="Q11">
            <v>230</v>
          </cell>
          <cell r="R11">
            <v>149.5</v>
          </cell>
          <cell r="S11">
            <v>0.64823485693050908</v>
          </cell>
          <cell r="T11">
            <v>20700</v>
          </cell>
          <cell r="U11">
            <v>13455</v>
          </cell>
          <cell r="V11">
            <v>4733</v>
          </cell>
          <cell r="W11">
            <v>0.77135265700483091</v>
          </cell>
          <cell r="X11">
            <v>0.35</v>
          </cell>
        </row>
        <row r="12">
          <cell r="D12" t="str">
            <v>01025565</v>
          </cell>
          <cell r="E12" t="str">
            <v>GM</v>
          </cell>
          <cell r="F12" t="str">
            <v>Apr</v>
          </cell>
          <cell r="G12" t="str">
            <v>01025565</v>
          </cell>
          <cell r="H12" t="str">
            <v>CORE</v>
          </cell>
          <cell r="I12">
            <v>8</v>
          </cell>
          <cell r="M12" t="str">
            <v xml:space="preserve">CTN JRSY CRW NCK SS SLM   TE                                                                        </v>
          </cell>
          <cell r="N12">
            <v>23</v>
          </cell>
          <cell r="O12">
            <v>25.555555555555554</v>
          </cell>
          <cell r="P12">
            <v>240</v>
          </cell>
          <cell r="Q12">
            <v>190</v>
          </cell>
          <cell r="R12">
            <v>123.5</v>
          </cell>
          <cell r="S12">
            <v>0.79307242465137195</v>
          </cell>
          <cell r="T12">
            <v>45600</v>
          </cell>
          <cell r="U12">
            <v>29640</v>
          </cell>
          <cell r="V12">
            <v>6133.333333333333</v>
          </cell>
          <cell r="W12">
            <v>0.86549707602339176</v>
          </cell>
          <cell r="X12">
            <v>0.35</v>
          </cell>
        </row>
        <row r="13">
          <cell r="D13" t="str">
            <v>01025566</v>
          </cell>
          <cell r="E13" t="str">
            <v>GM</v>
          </cell>
          <cell r="F13" t="str">
            <v>Apr</v>
          </cell>
          <cell r="G13" t="str">
            <v>01025566</v>
          </cell>
          <cell r="H13" t="str">
            <v>ICING</v>
          </cell>
          <cell r="I13">
            <v>4</v>
          </cell>
          <cell r="M13" t="str">
            <v xml:space="preserve">CTN JRSY CRW NCK SS SLM   TE                                                                        </v>
          </cell>
          <cell r="N13">
            <v>21.11</v>
          </cell>
          <cell r="O13">
            <v>23.455555555555556</v>
          </cell>
          <cell r="P13">
            <v>120</v>
          </cell>
          <cell r="Q13">
            <v>160</v>
          </cell>
          <cell r="R13">
            <v>104</v>
          </cell>
          <cell r="S13">
            <v>0.77446581196581199</v>
          </cell>
          <cell r="T13">
            <v>19200</v>
          </cell>
          <cell r="U13">
            <v>12480</v>
          </cell>
          <cell r="V13">
            <v>2814.6666666666665</v>
          </cell>
          <cell r="W13">
            <v>0.85340277777777773</v>
          </cell>
          <cell r="X13">
            <v>0.35</v>
          </cell>
        </row>
        <row r="14">
          <cell r="D14" t="str">
            <v>01025567</v>
          </cell>
          <cell r="E14" t="str">
            <v>GM</v>
          </cell>
          <cell r="F14" t="str">
            <v>Apr</v>
          </cell>
          <cell r="G14" t="str">
            <v>01025567</v>
          </cell>
          <cell r="H14" t="str">
            <v>ICING</v>
          </cell>
          <cell r="I14">
            <v>2</v>
          </cell>
          <cell r="M14" t="str">
            <v xml:space="preserve">CTN RB CRW NCK SLVLS SLM   TE                                                                       </v>
          </cell>
          <cell r="N14">
            <v>27</v>
          </cell>
          <cell r="O14">
            <v>30</v>
          </cell>
          <cell r="P14">
            <v>62</v>
          </cell>
          <cell r="Q14">
            <v>160</v>
          </cell>
          <cell r="R14">
            <v>104</v>
          </cell>
          <cell r="S14">
            <v>0.71153846153846156</v>
          </cell>
          <cell r="T14">
            <v>9920</v>
          </cell>
          <cell r="U14">
            <v>6448</v>
          </cell>
          <cell r="V14">
            <v>1860</v>
          </cell>
          <cell r="W14">
            <v>0.8125</v>
          </cell>
          <cell r="X14">
            <v>0.35</v>
          </cell>
        </row>
        <row r="15">
          <cell r="D15" t="str">
            <v>01045116</v>
          </cell>
          <cell r="E15" t="str">
            <v>GM</v>
          </cell>
          <cell r="F15" t="str">
            <v>Apr</v>
          </cell>
          <cell r="G15" t="str">
            <v>01045116</v>
          </cell>
          <cell r="H15" t="str">
            <v>CORE</v>
          </cell>
          <cell r="I15">
            <v>3</v>
          </cell>
          <cell r="M15" t="str">
            <v xml:space="preserve">CTN OXFRD FL OPNNG LS RGLR BTN FRNT GRMNT WSH OXFR                                                  </v>
          </cell>
          <cell r="N15">
            <v>61.14</v>
          </cell>
          <cell r="O15">
            <v>67.933333333333337</v>
          </cell>
          <cell r="P15">
            <v>90</v>
          </cell>
          <cell r="Q15">
            <v>360</v>
          </cell>
          <cell r="R15">
            <v>234</v>
          </cell>
          <cell r="S15">
            <v>0.70968660968660968</v>
          </cell>
          <cell r="T15">
            <v>32400</v>
          </cell>
          <cell r="U15">
            <v>21060</v>
          </cell>
          <cell r="V15">
            <v>6114</v>
          </cell>
          <cell r="W15">
            <v>0.81129629629629629</v>
          </cell>
          <cell r="X15">
            <v>0.35</v>
          </cell>
        </row>
        <row r="16">
          <cell r="D16" t="str">
            <v>01045115</v>
          </cell>
          <cell r="E16" t="str">
            <v>GM</v>
          </cell>
          <cell r="F16" t="str">
            <v>Apr</v>
          </cell>
          <cell r="G16" t="str">
            <v>01045115</v>
          </cell>
          <cell r="H16" t="str">
            <v>CORE</v>
          </cell>
          <cell r="I16">
            <v>2</v>
          </cell>
          <cell r="M16" t="str">
            <v xml:space="preserve">CTN PPLN FL OPNNG LS RGLR BTN FRNT GRMNT WSH PPLN                                                   </v>
          </cell>
          <cell r="N16">
            <v>74.83</v>
          </cell>
          <cell r="O16">
            <v>83.144444444444446</v>
          </cell>
          <cell r="P16">
            <v>60</v>
          </cell>
          <cell r="Q16">
            <v>360</v>
          </cell>
          <cell r="R16">
            <v>234</v>
          </cell>
          <cell r="S16">
            <v>0.64468186134852801</v>
          </cell>
          <cell r="T16">
            <v>21600</v>
          </cell>
          <cell r="U16">
            <v>14040</v>
          </cell>
          <cell r="V16">
            <v>4988.666666666667</v>
          </cell>
          <cell r="W16">
            <v>0.76904320987654318</v>
          </cell>
          <cell r="X16">
            <v>0.35</v>
          </cell>
        </row>
        <row r="17">
          <cell r="D17" t="str">
            <v>01045490</v>
          </cell>
          <cell r="E17" t="str">
            <v>GM</v>
          </cell>
          <cell r="F17" t="str">
            <v>Apr</v>
          </cell>
          <cell r="G17" t="str">
            <v>01045490</v>
          </cell>
          <cell r="H17" t="str">
            <v>MOVABLE</v>
          </cell>
          <cell r="I17">
            <v>5</v>
          </cell>
          <cell r="M17" t="str">
            <v xml:space="preserve">LNN/CTN PPLN FL OPNNG LS RGLR BTN FRNT GRMNT WSH L                                                  </v>
          </cell>
          <cell r="N17">
            <v>76.150000000000006</v>
          </cell>
          <cell r="O17">
            <v>84.611111111111114</v>
          </cell>
          <cell r="P17">
            <v>150</v>
          </cell>
          <cell r="Q17">
            <v>390</v>
          </cell>
          <cell r="R17">
            <v>253.5</v>
          </cell>
          <cell r="S17">
            <v>0.66622835853605078</v>
          </cell>
          <cell r="T17">
            <v>58500</v>
          </cell>
          <cell r="U17">
            <v>38025</v>
          </cell>
          <cell r="V17">
            <v>12691.666666666668</v>
          </cell>
          <cell r="W17">
            <v>0.78304843304843308</v>
          </cell>
          <cell r="X17">
            <v>0.35</v>
          </cell>
        </row>
        <row r="18">
          <cell r="D18" t="str">
            <v>01045491</v>
          </cell>
          <cell r="E18" t="str">
            <v>GM</v>
          </cell>
          <cell r="F18" t="str">
            <v>Apr</v>
          </cell>
          <cell r="G18" t="str">
            <v>01045491</v>
          </cell>
          <cell r="H18" t="str">
            <v>MOVABLE</v>
          </cell>
          <cell r="I18">
            <v>4</v>
          </cell>
          <cell r="M18" t="str">
            <v xml:space="preserve">LNN PPLN FL OPNNG LS RGLR BTN FRNT GRMNT WSH OTHR                                                   </v>
          </cell>
          <cell r="N18">
            <v>100.52</v>
          </cell>
          <cell r="O18">
            <v>111.68888888888888</v>
          </cell>
          <cell r="P18">
            <v>120</v>
          </cell>
          <cell r="Q18">
            <v>430</v>
          </cell>
          <cell r="R18">
            <v>279.5</v>
          </cell>
          <cell r="S18">
            <v>0.60039753528125628</v>
          </cell>
          <cell r="T18">
            <v>51600</v>
          </cell>
          <cell r="U18">
            <v>33540</v>
          </cell>
          <cell r="V18">
            <v>13402.666666666666</v>
          </cell>
          <cell r="W18">
            <v>0.74025839793281656</v>
          </cell>
          <cell r="X18">
            <v>0.35</v>
          </cell>
        </row>
        <row r="19">
          <cell r="D19" t="str">
            <v>01045492</v>
          </cell>
          <cell r="E19" t="str">
            <v>GM</v>
          </cell>
          <cell r="F19" t="str">
            <v>Apr</v>
          </cell>
          <cell r="G19" t="str">
            <v>01045492</v>
          </cell>
          <cell r="H19" t="str">
            <v>CORE</v>
          </cell>
          <cell r="I19">
            <v>3</v>
          </cell>
          <cell r="M19" t="str">
            <v xml:space="preserve">CTN OXFRD FL OPNNG SS RLX BTN FRNT GRMNT WSH OXFRD                                                  </v>
          </cell>
          <cell r="N19">
            <v>58.22</v>
          </cell>
          <cell r="O19">
            <v>64.688888888888883</v>
          </cell>
          <cell r="P19">
            <v>90</v>
          </cell>
          <cell r="Q19">
            <v>330</v>
          </cell>
          <cell r="R19">
            <v>214.5</v>
          </cell>
          <cell r="S19">
            <v>0.69842009842009856</v>
          </cell>
          <cell r="T19">
            <v>29700</v>
          </cell>
          <cell r="U19">
            <v>19305</v>
          </cell>
          <cell r="V19">
            <v>5821.9999999999991</v>
          </cell>
          <cell r="W19">
            <v>0.80397306397306401</v>
          </cell>
          <cell r="X19">
            <v>0.35</v>
          </cell>
        </row>
        <row r="20">
          <cell r="D20" t="str">
            <v>01045521</v>
          </cell>
          <cell r="E20" t="str">
            <v>GM</v>
          </cell>
          <cell r="F20" t="str">
            <v>Apr</v>
          </cell>
          <cell r="G20" t="str">
            <v>01045521</v>
          </cell>
          <cell r="H20" t="str">
            <v>ICING</v>
          </cell>
          <cell r="I20">
            <v>3</v>
          </cell>
          <cell r="M20" t="str">
            <v xml:space="preserve">NYLN  FL OPNNG SS RGLR BTN FRNT  SHRT                                                               </v>
          </cell>
          <cell r="N20">
            <v>81.430000000000007</v>
          </cell>
          <cell r="O20">
            <v>90.477777777777789</v>
          </cell>
          <cell r="P20">
            <v>90</v>
          </cell>
          <cell r="Q20">
            <v>430</v>
          </cell>
          <cell r="R20">
            <v>279.5</v>
          </cell>
          <cell r="S20">
            <v>0.67628702047306699</v>
          </cell>
          <cell r="T20">
            <v>38700</v>
          </cell>
          <cell r="U20">
            <v>25155</v>
          </cell>
          <cell r="V20">
            <v>8143.0000000000009</v>
          </cell>
          <cell r="W20">
            <v>0.78958656330749355</v>
          </cell>
          <cell r="X20">
            <v>0.35</v>
          </cell>
        </row>
        <row r="21">
          <cell r="D21" t="str">
            <v>01055301</v>
          </cell>
          <cell r="E21" t="str">
            <v>GM</v>
          </cell>
          <cell r="F21" t="str">
            <v>May</v>
          </cell>
          <cell r="G21" t="str">
            <v>01055301</v>
          </cell>
          <cell r="H21" t="str">
            <v>ICING</v>
          </cell>
          <cell r="I21">
            <v>2</v>
          </cell>
          <cell r="M21" t="str">
            <v xml:space="preserve">CTN JRSY RND NCK SLVLS  RB HM CF GRMNT WSH VST (7G                                                  </v>
          </cell>
          <cell r="N21">
            <v>57.55</v>
          </cell>
          <cell r="O21">
            <v>63.944444444444443</v>
          </cell>
          <cell r="P21">
            <v>60</v>
          </cell>
          <cell r="Q21">
            <v>430</v>
          </cell>
          <cell r="R21">
            <v>279.5</v>
          </cell>
          <cell r="S21">
            <v>0.77121844563705022</v>
          </cell>
          <cell r="T21">
            <v>25800</v>
          </cell>
          <cell r="U21">
            <v>16770</v>
          </cell>
          <cell r="V21">
            <v>3836.6666666666665</v>
          </cell>
          <cell r="W21">
            <v>0.8512919896640827</v>
          </cell>
          <cell r="X21">
            <v>0.35</v>
          </cell>
        </row>
        <row r="22">
          <cell r="D22" t="str">
            <v>01055302</v>
          </cell>
          <cell r="E22" t="str">
            <v>GM</v>
          </cell>
          <cell r="F22" t="str">
            <v>May</v>
          </cell>
          <cell r="G22" t="str">
            <v>01055302</v>
          </cell>
          <cell r="H22" t="str">
            <v>ICING</v>
          </cell>
          <cell r="I22">
            <v>2</v>
          </cell>
          <cell r="M22" t="str">
            <v xml:space="preserve">CTN/PLYSTR CBLE PLO SS  BTN FRNT GRMNT WSH SWTR (1                                                  </v>
          </cell>
          <cell r="N22">
            <v>57.27</v>
          </cell>
          <cell r="O22">
            <v>63.633333333333333</v>
          </cell>
          <cell r="P22">
            <v>60</v>
          </cell>
          <cell r="Q22">
            <v>530</v>
          </cell>
          <cell r="R22">
            <v>344.5</v>
          </cell>
          <cell r="S22">
            <v>0.81528785679729077</v>
          </cell>
          <cell r="T22">
            <v>31800</v>
          </cell>
          <cell r="U22">
            <v>20670</v>
          </cell>
          <cell r="V22">
            <v>3818</v>
          </cell>
          <cell r="W22">
            <v>0.87993710691823901</v>
          </cell>
          <cell r="X22">
            <v>0.35</v>
          </cell>
        </row>
        <row r="23">
          <cell r="D23" t="str">
            <v>01055303</v>
          </cell>
          <cell r="E23" t="str">
            <v>GM</v>
          </cell>
          <cell r="F23" t="str">
            <v>May</v>
          </cell>
          <cell r="G23" t="str">
            <v>01055303</v>
          </cell>
          <cell r="H23" t="str">
            <v>ICING</v>
          </cell>
          <cell r="I23">
            <v>3</v>
          </cell>
          <cell r="M23" t="str">
            <v xml:space="preserve">CTN/PLYSTR JRSY PLO SS  BTN FRNT GRMNT WSH SWTR (1                                                  </v>
          </cell>
          <cell r="N23">
            <v>60</v>
          </cell>
          <cell r="O23">
            <v>66.666666666666671</v>
          </cell>
          <cell r="P23">
            <v>92</v>
          </cell>
          <cell r="Q23">
            <v>430</v>
          </cell>
          <cell r="R23">
            <v>279.5</v>
          </cell>
          <cell r="S23">
            <v>0.76147883124627302</v>
          </cell>
          <cell r="T23">
            <v>39560</v>
          </cell>
          <cell r="U23">
            <v>25714</v>
          </cell>
          <cell r="V23">
            <v>6133.3333333333339</v>
          </cell>
          <cell r="W23">
            <v>0.84496124031007747</v>
          </cell>
          <cell r="X23">
            <v>0.35</v>
          </cell>
        </row>
        <row r="24">
          <cell r="D24" t="str">
            <v>01055304</v>
          </cell>
          <cell r="E24" t="str">
            <v>GM</v>
          </cell>
          <cell r="F24" t="str">
            <v>May</v>
          </cell>
          <cell r="G24" t="str">
            <v>01055304</v>
          </cell>
          <cell r="H24" t="str">
            <v>ICING</v>
          </cell>
          <cell r="I24">
            <v>3</v>
          </cell>
          <cell r="M24" t="str">
            <v xml:space="preserve">CTN/PLYSTR CBLE PLO SS  BTN FRNT GRMNT WSH SWTR (1                                                  </v>
          </cell>
          <cell r="N24">
            <v>66.64</v>
          </cell>
          <cell r="O24">
            <v>74.044444444444437</v>
          </cell>
          <cell r="P24">
            <v>90</v>
          </cell>
          <cell r="Q24">
            <v>530</v>
          </cell>
          <cell r="R24">
            <v>344.5</v>
          </cell>
          <cell r="S24">
            <v>0.78506692468956629</v>
          </cell>
          <cell r="T24">
            <v>47700</v>
          </cell>
          <cell r="U24">
            <v>31005</v>
          </cell>
          <cell r="V24">
            <v>6663.9999999999991</v>
          </cell>
          <cell r="W24">
            <v>0.860293501048218</v>
          </cell>
          <cell r="X24">
            <v>0.35</v>
          </cell>
        </row>
        <row r="25">
          <cell r="D25" t="str">
            <v>01075531</v>
          </cell>
          <cell r="E25" t="str">
            <v>GM</v>
          </cell>
          <cell r="F25" t="str">
            <v>Apr</v>
          </cell>
          <cell r="G25" t="str">
            <v>01075531</v>
          </cell>
          <cell r="H25" t="str">
            <v>CORE</v>
          </cell>
          <cell r="I25">
            <v>3</v>
          </cell>
          <cell r="M25" t="str">
            <v xml:space="preserve">NYLN  HDE LS  FL ZP  JCKT                                                                           </v>
          </cell>
          <cell r="N25">
            <v>102.7</v>
          </cell>
          <cell r="O25">
            <v>114.11111111111111</v>
          </cell>
          <cell r="P25">
            <v>90</v>
          </cell>
          <cell r="Q25">
            <v>690</v>
          </cell>
          <cell r="R25">
            <v>448.5</v>
          </cell>
          <cell r="S25">
            <v>0.74557165861513697</v>
          </cell>
          <cell r="T25">
            <v>62100</v>
          </cell>
          <cell r="U25">
            <v>40365</v>
          </cell>
          <cell r="V25">
            <v>10270</v>
          </cell>
          <cell r="W25">
            <v>0.83462157809983895</v>
          </cell>
          <cell r="X25">
            <v>0.35</v>
          </cell>
        </row>
        <row r="26">
          <cell r="D26" t="str">
            <v>01105531</v>
          </cell>
          <cell r="E26" t="str">
            <v>GM</v>
          </cell>
          <cell r="F26" t="str">
            <v>May</v>
          </cell>
          <cell r="G26" t="str">
            <v>01105531</v>
          </cell>
          <cell r="H26" t="str">
            <v>CORE</v>
          </cell>
          <cell r="I26">
            <v>5</v>
          </cell>
          <cell r="M26" t="str">
            <v xml:space="preserve">CTN/SPNDX TWL   RGLR ZIPPER GRMNT WSH SHRTS                                                         </v>
          </cell>
          <cell r="N26">
            <v>52.7</v>
          </cell>
          <cell r="O26">
            <v>58.555555555555557</v>
          </cell>
          <cell r="P26">
            <v>150</v>
          </cell>
          <cell r="Q26">
            <v>330</v>
          </cell>
          <cell r="R26">
            <v>214.5</v>
          </cell>
          <cell r="S26">
            <v>0.72701372701372702</v>
          </cell>
          <cell r="T26">
            <v>49500</v>
          </cell>
          <cell r="U26">
            <v>32175</v>
          </cell>
          <cell r="V26">
            <v>8783.3333333333339</v>
          </cell>
          <cell r="W26">
            <v>0.82255892255892249</v>
          </cell>
          <cell r="X26">
            <v>0.35</v>
          </cell>
        </row>
        <row r="27">
          <cell r="D27" t="str">
            <v>01105532</v>
          </cell>
          <cell r="E27" t="str">
            <v>GM</v>
          </cell>
          <cell r="F27" t="str">
            <v>May</v>
          </cell>
          <cell r="G27" t="str">
            <v>01105532</v>
          </cell>
          <cell r="H27" t="str">
            <v>CORE</v>
          </cell>
          <cell r="I27">
            <v>5</v>
          </cell>
          <cell r="M27" t="str">
            <v xml:space="preserve">CTN/SPNDX TWL   RGLR PLT GRMNT WSH SHRTS                                                            </v>
          </cell>
          <cell r="N27">
            <v>54.1</v>
          </cell>
          <cell r="O27">
            <v>60.111111111111114</v>
          </cell>
          <cell r="P27">
            <v>150</v>
          </cell>
          <cell r="Q27">
            <v>330</v>
          </cell>
          <cell r="R27">
            <v>214.5</v>
          </cell>
          <cell r="S27">
            <v>0.71976171976171976</v>
          </cell>
          <cell r="T27">
            <v>49500</v>
          </cell>
          <cell r="U27">
            <v>32175</v>
          </cell>
          <cell r="V27">
            <v>9016.6666666666679</v>
          </cell>
          <cell r="W27">
            <v>0.81784511784511782</v>
          </cell>
          <cell r="X27">
            <v>0.35</v>
          </cell>
        </row>
        <row r="28">
          <cell r="D28" t="str">
            <v>01105533</v>
          </cell>
          <cell r="E28" t="str">
            <v>GM</v>
          </cell>
          <cell r="F28" t="str">
            <v>May</v>
          </cell>
          <cell r="G28" t="str">
            <v>01105533</v>
          </cell>
          <cell r="H28" t="str">
            <v>MOVABLE</v>
          </cell>
          <cell r="I28">
            <v>3</v>
          </cell>
          <cell r="M28" t="str">
            <v xml:space="preserve">LNN/CTN TWL   RGLR  GRMNT WSH SHRTS                                                                 </v>
          </cell>
          <cell r="N28">
            <v>72.599999999999994</v>
          </cell>
          <cell r="O28">
            <v>80.666666666666657</v>
          </cell>
          <cell r="P28">
            <v>87</v>
          </cell>
          <cell r="Q28">
            <v>330</v>
          </cell>
          <cell r="R28">
            <v>214.5</v>
          </cell>
          <cell r="S28">
            <v>0.62393162393162394</v>
          </cell>
          <cell r="T28">
            <v>28710</v>
          </cell>
          <cell r="U28">
            <v>18661.5</v>
          </cell>
          <cell r="V28">
            <v>7017.9999999999991</v>
          </cell>
          <cell r="W28">
            <v>0.75555555555555554</v>
          </cell>
          <cell r="X28">
            <v>0.35</v>
          </cell>
        </row>
        <row r="29">
          <cell r="D29" t="str">
            <v>01105534</v>
          </cell>
          <cell r="E29" t="str">
            <v>GM</v>
          </cell>
          <cell r="F29" t="str">
            <v>Apr</v>
          </cell>
          <cell r="G29" t="str">
            <v>01105534</v>
          </cell>
          <cell r="H29" t="str">
            <v>MOVABLE</v>
          </cell>
          <cell r="I29">
            <v>4</v>
          </cell>
          <cell r="M29" t="str">
            <v xml:space="preserve">NYLN TWL   RGLR ELSTC WST GRMNT WSH SHRTS                                                           </v>
          </cell>
          <cell r="N29">
            <v>61.13</v>
          </cell>
          <cell r="O29">
            <v>67.922222222222217</v>
          </cell>
          <cell r="P29">
            <v>120</v>
          </cell>
          <cell r="Q29">
            <v>330</v>
          </cell>
          <cell r="R29">
            <v>214.5</v>
          </cell>
          <cell r="S29">
            <v>0.68334628334628333</v>
          </cell>
          <cell r="T29">
            <v>39600</v>
          </cell>
          <cell r="U29">
            <v>25740</v>
          </cell>
          <cell r="V29">
            <v>8150.6666666666661</v>
          </cell>
          <cell r="W29">
            <v>0.7941750841750842</v>
          </cell>
          <cell r="X29">
            <v>0.35</v>
          </cell>
        </row>
        <row r="30">
          <cell r="D30" t="str">
            <v>01105535</v>
          </cell>
          <cell r="E30" t="str">
            <v>GM</v>
          </cell>
          <cell r="F30" t="str">
            <v>Apr</v>
          </cell>
          <cell r="G30" t="str">
            <v>01105535</v>
          </cell>
          <cell r="H30" t="str">
            <v>MOVABLE</v>
          </cell>
          <cell r="I30">
            <v>2</v>
          </cell>
          <cell r="M30" t="str">
            <v xml:space="preserve">NYLN/CTN TWL   RGLR ELSTC WST GRMNT WSH SHRTS                                                       </v>
          </cell>
          <cell r="N30">
            <v>73.56</v>
          </cell>
          <cell r="O30">
            <v>81.733333333333334</v>
          </cell>
          <cell r="P30">
            <v>60</v>
          </cell>
          <cell r="Q30">
            <v>360</v>
          </cell>
          <cell r="R30">
            <v>234</v>
          </cell>
          <cell r="S30">
            <v>0.65071225071225069</v>
          </cell>
          <cell r="T30">
            <v>21600</v>
          </cell>
          <cell r="U30">
            <v>14040</v>
          </cell>
          <cell r="V30">
            <v>4904</v>
          </cell>
          <cell r="W30">
            <v>0.77296296296296296</v>
          </cell>
          <cell r="X30">
            <v>0.35</v>
          </cell>
        </row>
        <row r="31">
          <cell r="D31" t="str">
            <v>01105543</v>
          </cell>
          <cell r="E31" t="str">
            <v>GM</v>
          </cell>
          <cell r="F31" t="str">
            <v>Apr</v>
          </cell>
          <cell r="G31" t="str">
            <v>01105543</v>
          </cell>
          <cell r="H31" t="str">
            <v>MOVABLE</v>
          </cell>
          <cell r="I31">
            <v>3</v>
          </cell>
          <cell r="M31" t="str">
            <v xml:space="preserve">NYLN/SPNDX PLN WVE   ESY   SHRTS                                                                    </v>
          </cell>
          <cell r="N31">
            <v>71.33</v>
          </cell>
          <cell r="O31">
            <v>79.255555555555546</v>
          </cell>
          <cell r="P31">
            <v>87</v>
          </cell>
          <cell r="Q31">
            <v>330</v>
          </cell>
          <cell r="R31">
            <v>214.5</v>
          </cell>
          <cell r="S31">
            <v>0.63051023051023058</v>
          </cell>
          <cell r="T31">
            <v>28710</v>
          </cell>
          <cell r="U31">
            <v>18661.5</v>
          </cell>
          <cell r="V31">
            <v>6895.2333333333327</v>
          </cell>
          <cell r="W31">
            <v>0.75983164983164986</v>
          </cell>
          <cell r="X31">
            <v>0.35</v>
          </cell>
        </row>
        <row r="32">
          <cell r="D32" t="str">
            <v>01115534</v>
          </cell>
          <cell r="E32" t="str">
            <v>GM</v>
          </cell>
          <cell r="F32" t="str">
            <v>Apr</v>
          </cell>
          <cell r="G32" t="str">
            <v>01115534</v>
          </cell>
          <cell r="H32" t="str">
            <v>CORE</v>
          </cell>
          <cell r="I32">
            <v>2</v>
          </cell>
          <cell r="M32" t="str">
            <v xml:space="preserve">CTN TWL   WDE LG ZIPPER GRMNT WSH PNTS                                                              </v>
          </cell>
          <cell r="N32">
            <v>70.900000000000006</v>
          </cell>
          <cell r="O32">
            <v>78.777777777777786</v>
          </cell>
          <cell r="P32">
            <v>60</v>
          </cell>
          <cell r="Q32">
            <v>390</v>
          </cell>
          <cell r="R32">
            <v>253.5</v>
          </cell>
          <cell r="S32">
            <v>0.68923953539338156</v>
          </cell>
          <cell r="T32">
            <v>23400</v>
          </cell>
          <cell r="U32">
            <v>15210</v>
          </cell>
          <cell r="V32">
            <v>4726.666666666667</v>
          </cell>
          <cell r="W32">
            <v>0.79800569800569798</v>
          </cell>
          <cell r="X32">
            <v>0.35</v>
          </cell>
        </row>
        <row r="33">
          <cell r="D33" t="str">
            <v>01115535</v>
          </cell>
          <cell r="E33" t="str">
            <v>GM</v>
          </cell>
          <cell r="F33" t="str">
            <v>Apr</v>
          </cell>
          <cell r="G33" t="str">
            <v>01115535</v>
          </cell>
          <cell r="H33" t="str">
            <v>CORE</v>
          </cell>
          <cell r="I33">
            <v>3</v>
          </cell>
          <cell r="M33" t="str">
            <v xml:space="preserve">NYLN/SPNDX    ESY   PNTS (JGR)                                                                      </v>
          </cell>
          <cell r="N33">
            <v>83.6</v>
          </cell>
          <cell r="O33">
            <v>92.888888888888886</v>
          </cell>
          <cell r="P33">
            <v>90</v>
          </cell>
          <cell r="Q33">
            <v>390</v>
          </cell>
          <cell r="R33">
            <v>253.5</v>
          </cell>
          <cell r="S33">
            <v>0.63357440280517208</v>
          </cell>
          <cell r="T33">
            <v>35100</v>
          </cell>
          <cell r="U33">
            <v>22815</v>
          </cell>
          <cell r="V33">
            <v>8360</v>
          </cell>
          <cell r="W33">
            <v>0.76182336182336186</v>
          </cell>
          <cell r="X33">
            <v>0.35</v>
          </cell>
        </row>
        <row r="34">
          <cell r="D34" t="str">
            <v>01115556</v>
          </cell>
          <cell r="E34" t="str">
            <v>GM</v>
          </cell>
          <cell r="F34" t="str">
            <v>Apr</v>
          </cell>
          <cell r="G34" t="str">
            <v>01115556</v>
          </cell>
          <cell r="H34" t="str">
            <v>ICING</v>
          </cell>
          <cell r="I34">
            <v>2</v>
          </cell>
          <cell r="M34" t="str">
            <v xml:space="preserve">NYLN/SPNDX PLN WVE   TPR   PNTS                                                                     </v>
          </cell>
          <cell r="N34">
            <v>79.02</v>
          </cell>
          <cell r="O34">
            <v>87.8</v>
          </cell>
          <cell r="P34">
            <v>60</v>
          </cell>
          <cell r="Q34">
            <v>460</v>
          </cell>
          <cell r="R34">
            <v>299</v>
          </cell>
          <cell r="S34">
            <v>0.70635451505016722</v>
          </cell>
          <cell r="T34">
            <v>27600</v>
          </cell>
          <cell r="U34">
            <v>17940</v>
          </cell>
          <cell r="V34">
            <v>5268</v>
          </cell>
          <cell r="W34">
            <v>0.80913043478260871</v>
          </cell>
          <cell r="X34">
            <v>0.35</v>
          </cell>
        </row>
        <row r="35">
          <cell r="D35" t="str">
            <v>01115539</v>
          </cell>
          <cell r="E35" t="str">
            <v>GM</v>
          </cell>
          <cell r="F35" t="str">
            <v>Apr</v>
          </cell>
          <cell r="G35" t="str">
            <v>01115539</v>
          </cell>
          <cell r="H35" t="str">
            <v>MOVABLE</v>
          </cell>
          <cell r="I35">
            <v>1</v>
          </cell>
          <cell r="M35" t="str">
            <v xml:space="preserve">NYLN/SPNDX TWL   RGLR PCKT GRMNT WSH PNTS                                                           </v>
          </cell>
          <cell r="N35">
            <v>88.65</v>
          </cell>
          <cell r="O35">
            <v>98.5</v>
          </cell>
          <cell r="P35">
            <v>30</v>
          </cell>
          <cell r="Q35">
            <v>460</v>
          </cell>
          <cell r="R35">
            <v>299</v>
          </cell>
          <cell r="S35">
            <v>0.6705685618729097</v>
          </cell>
          <cell r="T35">
            <v>13800</v>
          </cell>
          <cell r="U35">
            <v>8970</v>
          </cell>
          <cell r="V35">
            <v>2955</v>
          </cell>
          <cell r="W35">
            <v>0.78586956521739126</v>
          </cell>
          <cell r="X35">
            <v>0.35</v>
          </cell>
        </row>
        <row r="36">
          <cell r="D36" t="str">
            <v>01115558</v>
          </cell>
          <cell r="E36" t="str">
            <v>GM</v>
          </cell>
          <cell r="F36" t="str">
            <v>Apr</v>
          </cell>
          <cell r="G36" t="str">
            <v>01115558</v>
          </cell>
          <cell r="H36" t="str">
            <v>ICING</v>
          </cell>
          <cell r="I36">
            <v>3</v>
          </cell>
          <cell r="M36" t="str">
            <v xml:space="preserve">CTN/NYLN PLN WVE   RGLR   PNTS                                                                      </v>
          </cell>
          <cell r="N36">
            <v>90.59</v>
          </cell>
          <cell r="O36">
            <v>100.65555555555555</v>
          </cell>
          <cell r="P36">
            <v>90</v>
          </cell>
          <cell r="Q36">
            <v>460</v>
          </cell>
          <cell r="R36">
            <v>299</v>
          </cell>
          <cell r="S36">
            <v>0.66335934596804158</v>
          </cell>
          <cell r="T36">
            <v>41400</v>
          </cell>
          <cell r="U36">
            <v>26910</v>
          </cell>
          <cell r="V36">
            <v>9059</v>
          </cell>
          <cell r="W36">
            <v>0.78118357487922707</v>
          </cell>
          <cell r="X36">
            <v>0.35</v>
          </cell>
        </row>
        <row r="37">
          <cell r="D37" t="str">
            <v>01115559</v>
          </cell>
          <cell r="E37" t="str">
            <v>GM</v>
          </cell>
          <cell r="F37" t="str">
            <v>May</v>
          </cell>
          <cell r="G37" t="str">
            <v>01115559</v>
          </cell>
          <cell r="H37" t="str">
            <v>MOVABLE</v>
          </cell>
          <cell r="I37">
            <v>2</v>
          </cell>
          <cell r="M37" t="str">
            <v xml:space="preserve">NYLN/CTN PLN WVE   RGLR   PNTS                                                                      </v>
          </cell>
          <cell r="N37">
            <v>81.150000000000006</v>
          </cell>
          <cell r="O37">
            <v>90.166666666666671</v>
          </cell>
          <cell r="P37">
            <v>60</v>
          </cell>
          <cell r="Q37">
            <v>460</v>
          </cell>
          <cell r="R37">
            <v>299</v>
          </cell>
          <cell r="S37">
            <v>0.69843924191750273</v>
          </cell>
          <cell r="T37">
            <v>27600</v>
          </cell>
          <cell r="U37">
            <v>17940</v>
          </cell>
          <cell r="V37">
            <v>5410</v>
          </cell>
          <cell r="W37">
            <v>0.80398550724637685</v>
          </cell>
          <cell r="X37">
            <v>0.35</v>
          </cell>
        </row>
        <row r="38">
          <cell r="D38" t="str">
            <v>01115555</v>
          </cell>
          <cell r="E38" t="str">
            <v>GM</v>
          </cell>
          <cell r="F38" t="str">
            <v>Apr</v>
          </cell>
          <cell r="G38" t="str">
            <v>01115555</v>
          </cell>
          <cell r="H38" t="str">
            <v>ICING</v>
          </cell>
          <cell r="I38">
            <v>2</v>
          </cell>
          <cell r="M38" t="str">
            <v xml:space="preserve">NYLN/SPNDX PLN WVE   TPR   PNTS                                                                     </v>
          </cell>
          <cell r="N38">
            <v>75.22</v>
          </cell>
          <cell r="O38">
            <v>83.577777777777769</v>
          </cell>
          <cell r="P38">
            <v>60</v>
          </cell>
          <cell r="Q38">
            <v>430</v>
          </cell>
          <cell r="R38">
            <v>279.5</v>
          </cell>
          <cell r="S38">
            <v>0.70097396143907775</v>
          </cell>
          <cell r="T38">
            <v>25800</v>
          </cell>
          <cell r="U38">
            <v>16770</v>
          </cell>
          <cell r="V38">
            <v>5014.6666666666661</v>
          </cell>
          <cell r="W38">
            <v>0.80563307493540059</v>
          </cell>
          <cell r="X38">
            <v>0.35</v>
          </cell>
        </row>
        <row r="39">
          <cell r="D39" t="str">
            <v>05465501</v>
          </cell>
          <cell r="E39" t="str">
            <v>GW</v>
          </cell>
          <cell r="F39" t="str">
            <v>May</v>
          </cell>
          <cell r="G39" t="str">
            <v>05465501</v>
          </cell>
          <cell r="H39" t="str">
            <v>MOVABLE</v>
          </cell>
          <cell r="I39">
            <v>2</v>
          </cell>
          <cell r="M39" t="str">
            <v xml:space="preserve">W CTN DNM   SLM ZIPPER WTH WSH DRSS (WVN)                                                           </v>
          </cell>
          <cell r="N39">
            <v>72.599999999999994</v>
          </cell>
          <cell r="O39">
            <v>80.666666666666657</v>
          </cell>
          <cell r="P39">
            <v>60</v>
          </cell>
          <cell r="Q39">
            <v>390</v>
          </cell>
          <cell r="R39">
            <v>253.5</v>
          </cell>
          <cell r="S39">
            <v>0.68178829717291256</v>
          </cell>
          <cell r="T39">
            <v>23400</v>
          </cell>
          <cell r="U39">
            <v>15210</v>
          </cell>
          <cell r="V39">
            <v>4839.9999999999991</v>
          </cell>
          <cell r="W39">
            <v>0.79316239316239323</v>
          </cell>
          <cell r="X39">
            <v>0.35</v>
          </cell>
        </row>
        <row r="40">
          <cell r="D40" t="str">
            <v>05465540</v>
          </cell>
          <cell r="E40" t="str">
            <v>GW</v>
          </cell>
          <cell r="F40" t="str">
            <v>Apr</v>
          </cell>
          <cell r="G40" t="str">
            <v>05465540</v>
          </cell>
          <cell r="H40" t="str">
            <v>MOVABLE</v>
          </cell>
          <cell r="I40">
            <v>1</v>
          </cell>
          <cell r="M40" t="str">
            <v xml:space="preserve">W NYLN/CTN       DRSS (WVN)                                                                         </v>
          </cell>
          <cell r="N40">
            <v>67.739999999999995</v>
          </cell>
          <cell r="O40">
            <v>75.266666666666666</v>
          </cell>
          <cell r="P40">
            <v>30</v>
          </cell>
          <cell r="Q40">
            <v>390</v>
          </cell>
          <cell r="R40">
            <v>253.5</v>
          </cell>
          <cell r="S40">
            <v>0.70309007232084164</v>
          </cell>
          <cell r="T40">
            <v>11700</v>
          </cell>
          <cell r="U40">
            <v>7605</v>
          </cell>
          <cell r="V40">
            <v>2258</v>
          </cell>
          <cell r="W40">
            <v>0.80700854700854707</v>
          </cell>
          <cell r="X40">
            <v>0.35</v>
          </cell>
        </row>
        <row r="41">
          <cell r="D41" t="str">
            <v>05315507</v>
          </cell>
          <cell r="E41" t="str">
            <v>GW</v>
          </cell>
          <cell r="F41" t="str">
            <v>Apr</v>
          </cell>
          <cell r="G41" t="str">
            <v>05315507</v>
          </cell>
          <cell r="H41" t="str">
            <v>CORE</v>
          </cell>
          <cell r="I41">
            <v>3</v>
          </cell>
          <cell r="M41" t="str">
            <v xml:space="preserve">W CTN/LYCRA PQE CRW NCK SS SLM   PLO                                                                </v>
          </cell>
          <cell r="N41">
            <v>48.32</v>
          </cell>
          <cell r="O41">
            <v>53.68888888888889</v>
          </cell>
          <cell r="P41">
            <v>150</v>
          </cell>
          <cell r="Q41">
            <v>330</v>
          </cell>
          <cell r="R41">
            <v>214.5</v>
          </cell>
          <cell r="S41">
            <v>0.74970214970214966</v>
          </cell>
          <cell r="T41">
            <v>49500</v>
          </cell>
          <cell r="U41">
            <v>32175</v>
          </cell>
          <cell r="V41">
            <v>8053.3333333333339</v>
          </cell>
          <cell r="W41">
            <v>0.83730639730639733</v>
          </cell>
          <cell r="X41">
            <v>0.35</v>
          </cell>
        </row>
        <row r="42">
          <cell r="D42" t="str">
            <v>05315508</v>
          </cell>
          <cell r="E42" t="str">
            <v>GW</v>
          </cell>
          <cell r="F42" t="str">
            <v>Apr</v>
          </cell>
          <cell r="G42" t="str">
            <v>05315508</v>
          </cell>
          <cell r="H42" t="str">
            <v>MOVABLE</v>
          </cell>
          <cell r="I42">
            <v>2</v>
          </cell>
          <cell r="M42" t="str">
            <v xml:space="preserve">W CTN PQE CRW NCK SS SLM   PLO                                                                      </v>
          </cell>
          <cell r="N42">
            <v>43.63</v>
          </cell>
          <cell r="O42">
            <v>48.477777777777781</v>
          </cell>
          <cell r="P42">
            <v>100</v>
          </cell>
          <cell r="Q42">
            <v>330</v>
          </cell>
          <cell r="R42">
            <v>214.5</v>
          </cell>
          <cell r="S42">
            <v>0.773996373996374</v>
          </cell>
          <cell r="T42">
            <v>33000</v>
          </cell>
          <cell r="U42">
            <v>21450</v>
          </cell>
          <cell r="V42">
            <v>4847.7777777777783</v>
          </cell>
          <cell r="W42">
            <v>0.85309764309764313</v>
          </cell>
          <cell r="X42">
            <v>0.35</v>
          </cell>
        </row>
        <row r="43">
          <cell r="D43" t="str">
            <v>05325554</v>
          </cell>
          <cell r="E43" t="str">
            <v>GW</v>
          </cell>
          <cell r="F43" t="str">
            <v>Apr</v>
          </cell>
          <cell r="G43" t="str">
            <v>05325554</v>
          </cell>
          <cell r="H43" t="str">
            <v>MOVABLE</v>
          </cell>
          <cell r="I43">
            <v>1</v>
          </cell>
          <cell r="M43" t="str">
            <v xml:space="preserve">W CTN JRSY CRW NCK SS LSE   TE                                                                      </v>
          </cell>
          <cell r="N43">
            <v>36</v>
          </cell>
          <cell r="O43">
            <v>40</v>
          </cell>
          <cell r="P43">
            <v>30</v>
          </cell>
          <cell r="Q43">
            <v>290</v>
          </cell>
          <cell r="R43">
            <v>188.5</v>
          </cell>
          <cell r="S43">
            <v>0.78779840848806371</v>
          </cell>
          <cell r="T43">
            <v>8700</v>
          </cell>
          <cell r="U43">
            <v>5655</v>
          </cell>
          <cell r="V43">
            <v>1200</v>
          </cell>
          <cell r="W43">
            <v>0.86206896551724133</v>
          </cell>
          <cell r="X43">
            <v>0.35</v>
          </cell>
        </row>
        <row r="44">
          <cell r="D44" t="str">
            <v>05325549</v>
          </cell>
          <cell r="E44" t="str">
            <v>GW</v>
          </cell>
          <cell r="F44" t="str">
            <v>Apr</v>
          </cell>
          <cell r="G44" t="str">
            <v>05325549</v>
          </cell>
          <cell r="H44" t="str">
            <v>CORE</v>
          </cell>
          <cell r="I44">
            <v>2</v>
          </cell>
          <cell r="M44" t="str">
            <v xml:space="preserve">W CTN JRSY CRW NCK SS LSE   TE                                                                      </v>
          </cell>
          <cell r="N44">
            <v>30.21</v>
          </cell>
          <cell r="O44">
            <v>33.56666666666667</v>
          </cell>
          <cell r="P44">
            <v>60</v>
          </cell>
          <cell r="Q44">
            <v>260</v>
          </cell>
          <cell r="R44">
            <v>169</v>
          </cell>
          <cell r="S44">
            <v>0.80138067061143992</v>
          </cell>
          <cell r="T44">
            <v>15600</v>
          </cell>
          <cell r="U44">
            <v>10140</v>
          </cell>
          <cell r="V44">
            <v>2014.0000000000002</v>
          </cell>
          <cell r="W44">
            <v>0.87089743589743585</v>
          </cell>
          <cell r="X44">
            <v>0.35</v>
          </cell>
        </row>
        <row r="45">
          <cell r="D45" t="str">
            <v>05325555</v>
          </cell>
          <cell r="E45" t="str">
            <v>GW</v>
          </cell>
          <cell r="F45" t="str">
            <v>Apr</v>
          </cell>
          <cell r="G45" t="str">
            <v>05325555</v>
          </cell>
          <cell r="H45" t="str">
            <v>MOVABLE</v>
          </cell>
          <cell r="I45">
            <v>3</v>
          </cell>
          <cell r="M45" t="str">
            <v xml:space="preserve">W CTN JRSY CRW NCK LS LSE   TE                                                                      </v>
          </cell>
          <cell r="N45">
            <v>45.3</v>
          </cell>
          <cell r="O45">
            <v>50.333333333333329</v>
          </cell>
          <cell r="P45">
            <v>90</v>
          </cell>
          <cell r="Q45">
            <v>290</v>
          </cell>
          <cell r="R45">
            <v>188.5</v>
          </cell>
          <cell r="S45">
            <v>0.73297966401414683</v>
          </cell>
          <cell r="T45">
            <v>26100</v>
          </cell>
          <cell r="U45">
            <v>16965</v>
          </cell>
          <cell r="V45">
            <v>4530</v>
          </cell>
          <cell r="W45">
            <v>0.82643678160919543</v>
          </cell>
          <cell r="X45">
            <v>0.35</v>
          </cell>
        </row>
        <row r="46">
          <cell r="D46" t="str">
            <v>05325556</v>
          </cell>
          <cell r="E46" t="str">
            <v>GW</v>
          </cell>
          <cell r="F46" t="str">
            <v>Apr</v>
          </cell>
          <cell r="G46" t="str">
            <v>05325556</v>
          </cell>
          <cell r="H46" t="str">
            <v>CORE</v>
          </cell>
          <cell r="I46">
            <v>2</v>
          </cell>
          <cell r="M46" t="str">
            <v xml:space="preserve">W CTN RB CRW NCK LS LSE   TE                                                                        </v>
          </cell>
          <cell r="N46">
            <v>30.8</v>
          </cell>
          <cell r="O46">
            <v>34.222222222222221</v>
          </cell>
          <cell r="P46">
            <v>60</v>
          </cell>
          <cell r="Q46">
            <v>260</v>
          </cell>
          <cell r="R46">
            <v>169</v>
          </cell>
          <cell r="S46">
            <v>0.79750164365548981</v>
          </cell>
          <cell r="T46">
            <v>15600</v>
          </cell>
          <cell r="U46">
            <v>10140</v>
          </cell>
          <cell r="V46">
            <v>2053.3333333333335</v>
          </cell>
          <cell r="W46">
            <v>0.8683760683760684</v>
          </cell>
          <cell r="X46">
            <v>0.35</v>
          </cell>
        </row>
        <row r="47">
          <cell r="D47" t="str">
            <v>05325550</v>
          </cell>
          <cell r="E47" t="str">
            <v>GW</v>
          </cell>
          <cell r="F47" t="str">
            <v>Apr</v>
          </cell>
          <cell r="G47" t="str">
            <v>05325550</v>
          </cell>
          <cell r="H47" t="str">
            <v>CORE</v>
          </cell>
          <cell r="I47">
            <v>6</v>
          </cell>
          <cell r="M47" t="str">
            <v xml:space="preserve">W CTN JRSY CRW NCK SS LSE   TE                                                                      </v>
          </cell>
          <cell r="N47">
            <v>23.45</v>
          </cell>
          <cell r="O47">
            <v>26.055555555555554</v>
          </cell>
          <cell r="P47">
            <v>180</v>
          </cell>
          <cell r="Q47">
            <v>190</v>
          </cell>
          <cell r="R47">
            <v>123.5</v>
          </cell>
          <cell r="S47">
            <v>0.78902384165542061</v>
          </cell>
          <cell r="T47">
            <v>34200</v>
          </cell>
          <cell r="U47">
            <v>22230</v>
          </cell>
          <cell r="V47">
            <v>4690</v>
          </cell>
          <cell r="W47">
            <v>0.86286549707602345</v>
          </cell>
          <cell r="X47">
            <v>0.35</v>
          </cell>
        </row>
        <row r="48">
          <cell r="D48" t="str">
            <v>05325551</v>
          </cell>
          <cell r="E48" t="str">
            <v>GW</v>
          </cell>
          <cell r="F48" t="str">
            <v>Apr</v>
          </cell>
          <cell r="G48" t="str">
            <v>05325551</v>
          </cell>
          <cell r="H48" t="str">
            <v>CORE</v>
          </cell>
          <cell r="I48">
            <v>4</v>
          </cell>
          <cell r="M48" t="str">
            <v xml:space="preserve">W CTN JRSY CRW NCK SS LSE   TE                                                                      </v>
          </cell>
          <cell r="N48">
            <v>23.45</v>
          </cell>
          <cell r="O48">
            <v>26.055555555555554</v>
          </cell>
          <cell r="P48">
            <v>120</v>
          </cell>
          <cell r="Q48">
            <v>190</v>
          </cell>
          <cell r="R48">
            <v>123.5</v>
          </cell>
          <cell r="S48">
            <v>0.78902384165542061</v>
          </cell>
          <cell r="T48">
            <v>22800</v>
          </cell>
          <cell r="U48">
            <v>14820</v>
          </cell>
          <cell r="V48">
            <v>3126.6666666666665</v>
          </cell>
          <cell r="W48">
            <v>0.86286549707602345</v>
          </cell>
          <cell r="X48">
            <v>0.35</v>
          </cell>
        </row>
        <row r="49">
          <cell r="D49" t="str">
            <v>05325557</v>
          </cell>
          <cell r="E49" t="str">
            <v>GW</v>
          </cell>
          <cell r="F49" t="str">
            <v>Apr</v>
          </cell>
          <cell r="G49" t="str">
            <v>05325557</v>
          </cell>
          <cell r="H49" t="str">
            <v>MOVABLE</v>
          </cell>
          <cell r="I49">
            <v>3</v>
          </cell>
          <cell r="M49" t="str">
            <v xml:space="preserve">W CTN RB CRW NCK SS LSE   TE                                                                        </v>
          </cell>
          <cell r="N49">
            <v>26.9</v>
          </cell>
          <cell r="O49">
            <v>29.888888888888886</v>
          </cell>
          <cell r="P49">
            <v>90</v>
          </cell>
          <cell r="Q49">
            <v>260</v>
          </cell>
          <cell r="R49">
            <v>169</v>
          </cell>
          <cell r="S49">
            <v>0.82314266929651547</v>
          </cell>
          <cell r="T49">
            <v>23400</v>
          </cell>
          <cell r="U49">
            <v>15210</v>
          </cell>
          <cell r="V49">
            <v>2689.9999999999995</v>
          </cell>
          <cell r="W49">
            <v>0.88504273504273501</v>
          </cell>
          <cell r="X49">
            <v>0.35</v>
          </cell>
        </row>
        <row r="50">
          <cell r="D50" t="str">
            <v>05325552</v>
          </cell>
          <cell r="E50" t="str">
            <v>GW</v>
          </cell>
          <cell r="F50" t="str">
            <v>Apr</v>
          </cell>
          <cell r="G50" t="str">
            <v>05325552</v>
          </cell>
          <cell r="H50" t="str">
            <v>CORE</v>
          </cell>
          <cell r="I50">
            <v>2</v>
          </cell>
          <cell r="M50" t="str">
            <v xml:space="preserve">W CTN JRSY CRW NCK SS LSE   TE                                                                      </v>
          </cell>
          <cell r="N50">
            <v>43.63</v>
          </cell>
          <cell r="O50">
            <v>48.477777777777781</v>
          </cell>
          <cell r="P50">
            <v>100</v>
          </cell>
          <cell r="Q50">
            <v>260</v>
          </cell>
          <cell r="R50">
            <v>169</v>
          </cell>
          <cell r="S50">
            <v>0.71314924391847467</v>
          </cell>
          <cell r="T50">
            <v>26000</v>
          </cell>
          <cell r="U50">
            <v>16900</v>
          </cell>
          <cell r="V50">
            <v>4847.7777777777783</v>
          </cell>
          <cell r="W50">
            <v>0.81354700854700857</v>
          </cell>
          <cell r="X50">
            <v>0.35</v>
          </cell>
        </row>
        <row r="51">
          <cell r="D51" t="str">
            <v>05325553</v>
          </cell>
          <cell r="E51" t="str">
            <v>GW</v>
          </cell>
          <cell r="F51" t="str">
            <v>Apr</v>
          </cell>
          <cell r="G51" t="str">
            <v>05325553</v>
          </cell>
          <cell r="H51" t="str">
            <v>CORE</v>
          </cell>
          <cell r="I51">
            <v>2</v>
          </cell>
          <cell r="M51" t="str">
            <v xml:space="preserve">W CTN JRSY CRW NCK SS LSE   TE                                                                      </v>
          </cell>
          <cell r="N51">
            <v>37.06</v>
          </cell>
          <cell r="O51">
            <v>41.177777777777777</v>
          </cell>
          <cell r="P51">
            <v>60</v>
          </cell>
          <cell r="Q51">
            <v>230</v>
          </cell>
          <cell r="R51">
            <v>149.5</v>
          </cell>
          <cell r="S51">
            <v>0.72456335934596805</v>
          </cell>
          <cell r="T51">
            <v>13800</v>
          </cell>
          <cell r="U51">
            <v>8970</v>
          </cell>
          <cell r="V51">
            <v>2470.6666666666665</v>
          </cell>
          <cell r="W51">
            <v>0.82096618357487927</v>
          </cell>
          <cell r="X51">
            <v>0.35</v>
          </cell>
        </row>
        <row r="52">
          <cell r="D52" t="str">
            <v>05325558</v>
          </cell>
          <cell r="E52" t="str">
            <v>GW</v>
          </cell>
          <cell r="F52" t="str">
            <v>Apr</v>
          </cell>
          <cell r="G52" t="str">
            <v>05325558</v>
          </cell>
          <cell r="H52" t="str">
            <v>MOVABLE</v>
          </cell>
          <cell r="I52">
            <v>6</v>
          </cell>
          <cell r="M52" t="str">
            <v xml:space="preserve">W CTN RB U NCK SLVLS SLM   TE                                                                       </v>
          </cell>
          <cell r="N52">
            <v>21.8</v>
          </cell>
          <cell r="O52">
            <v>24.222222222222221</v>
          </cell>
          <cell r="P52">
            <v>240</v>
          </cell>
          <cell r="Q52">
            <v>230</v>
          </cell>
          <cell r="R52">
            <v>149.5</v>
          </cell>
          <cell r="S52">
            <v>0.83797844667409882</v>
          </cell>
          <cell r="T52">
            <v>55200</v>
          </cell>
          <cell r="U52">
            <v>35880</v>
          </cell>
          <cell r="V52">
            <v>5813.333333333333</v>
          </cell>
          <cell r="W52">
            <v>0.89468599033816432</v>
          </cell>
          <cell r="X52">
            <v>0.35</v>
          </cell>
        </row>
        <row r="53">
          <cell r="D53" t="str">
            <v>05325559</v>
          </cell>
          <cell r="E53" t="str">
            <v>GW</v>
          </cell>
          <cell r="F53" t="str">
            <v>Apr</v>
          </cell>
          <cell r="G53" t="str">
            <v>05325559</v>
          </cell>
          <cell r="H53" t="str">
            <v>MOVABLE</v>
          </cell>
          <cell r="I53">
            <v>2</v>
          </cell>
          <cell r="M53" t="str">
            <v xml:space="preserve">W CTN RB U NCK SLVLS SLM   TE                                                                       </v>
          </cell>
          <cell r="N53">
            <v>24.7</v>
          </cell>
          <cell r="O53">
            <v>27.444444444444443</v>
          </cell>
          <cell r="P53">
            <v>80</v>
          </cell>
          <cell r="Q53">
            <v>160</v>
          </cell>
          <cell r="R53">
            <v>104</v>
          </cell>
          <cell r="S53">
            <v>0.73611111111111116</v>
          </cell>
          <cell r="T53">
            <v>12800</v>
          </cell>
          <cell r="U53">
            <v>8320</v>
          </cell>
          <cell r="V53">
            <v>2195.5555555555557</v>
          </cell>
          <cell r="W53">
            <v>0.82847222222222228</v>
          </cell>
          <cell r="X53">
            <v>0.35</v>
          </cell>
        </row>
        <row r="54">
          <cell r="D54" t="str">
            <v>05325560</v>
          </cell>
          <cell r="E54" t="str">
            <v>GW</v>
          </cell>
          <cell r="F54" t="str">
            <v>Apr</v>
          </cell>
          <cell r="G54" t="str">
            <v>05325560</v>
          </cell>
          <cell r="H54" t="str">
            <v>MOVABLE</v>
          </cell>
          <cell r="I54">
            <v>2</v>
          </cell>
          <cell r="M54" t="str">
            <v xml:space="preserve">W CTN RB U NCK SLVLS SLM   TE                                                                       </v>
          </cell>
          <cell r="N54">
            <v>23.9</v>
          </cell>
          <cell r="O54">
            <v>26.555555555555554</v>
          </cell>
          <cell r="P54">
            <v>60</v>
          </cell>
          <cell r="Q54">
            <v>160</v>
          </cell>
          <cell r="R54">
            <v>104</v>
          </cell>
          <cell r="S54">
            <v>0.74465811965811968</v>
          </cell>
          <cell r="T54">
            <v>9600</v>
          </cell>
          <cell r="U54">
            <v>6240</v>
          </cell>
          <cell r="V54">
            <v>1593.3333333333333</v>
          </cell>
          <cell r="W54">
            <v>0.83402777777777781</v>
          </cell>
          <cell r="X54">
            <v>0.35</v>
          </cell>
        </row>
        <row r="55">
          <cell r="D55" t="str">
            <v>05325561</v>
          </cell>
          <cell r="E55" t="str">
            <v>GW</v>
          </cell>
          <cell r="F55" t="str">
            <v>Apr</v>
          </cell>
          <cell r="G55" t="str">
            <v>05325561</v>
          </cell>
          <cell r="H55" t="str">
            <v>MOVABLE</v>
          </cell>
          <cell r="I55">
            <v>2</v>
          </cell>
          <cell r="M55" t="str">
            <v xml:space="preserve">W CTN RB U NCK SLVLS SLM   TE                                                                       </v>
          </cell>
          <cell r="N55">
            <v>21.2</v>
          </cell>
          <cell r="O55">
            <v>23.555555555555554</v>
          </cell>
          <cell r="P55">
            <v>60</v>
          </cell>
          <cell r="Q55">
            <v>160</v>
          </cell>
          <cell r="R55">
            <v>104</v>
          </cell>
          <cell r="S55">
            <v>0.77350427350427353</v>
          </cell>
          <cell r="T55">
            <v>9600</v>
          </cell>
          <cell r="U55">
            <v>6240</v>
          </cell>
          <cell r="V55">
            <v>1413.3333333333333</v>
          </cell>
          <cell r="W55">
            <v>0.85277777777777786</v>
          </cell>
          <cell r="X55">
            <v>0.35</v>
          </cell>
        </row>
        <row r="56">
          <cell r="D56" t="str">
            <v>05345141</v>
          </cell>
          <cell r="E56" t="str">
            <v>GW</v>
          </cell>
          <cell r="F56" t="str">
            <v>Apr</v>
          </cell>
          <cell r="G56" t="str">
            <v>05345141</v>
          </cell>
          <cell r="H56" t="str">
            <v>CORE</v>
          </cell>
          <cell r="I56">
            <v>3</v>
          </cell>
          <cell r="M56" t="str">
            <v xml:space="preserve">W CTN PPLN FL OPNNG LS  BTN FRNT GRMNT WSH PPLN                                                     </v>
          </cell>
          <cell r="N56">
            <v>67.42</v>
          </cell>
          <cell r="O56">
            <v>74.911111111111111</v>
          </cell>
          <cell r="P56">
            <v>90</v>
          </cell>
          <cell r="Q56">
            <v>390</v>
          </cell>
          <cell r="R56">
            <v>253.5</v>
          </cell>
          <cell r="S56">
            <v>0.70449265833881225</v>
          </cell>
          <cell r="T56">
            <v>35100</v>
          </cell>
          <cell r="U56">
            <v>22815</v>
          </cell>
          <cell r="V56">
            <v>6742</v>
          </cell>
          <cell r="W56">
            <v>0.80792022792022788</v>
          </cell>
          <cell r="X56">
            <v>0.35</v>
          </cell>
        </row>
        <row r="57">
          <cell r="D57" t="str">
            <v>05345142</v>
          </cell>
          <cell r="E57" t="str">
            <v>GW</v>
          </cell>
          <cell r="F57" t="str">
            <v>Apr</v>
          </cell>
          <cell r="G57" t="str">
            <v>05345142</v>
          </cell>
          <cell r="H57" t="str">
            <v>CORE</v>
          </cell>
          <cell r="I57">
            <v>2</v>
          </cell>
          <cell r="M57" t="str">
            <v xml:space="preserve">W CTN/PLYSTR BSKT WVE FL OPNNG LS  BTN FRNT GRMNT                                                   </v>
          </cell>
          <cell r="N57">
            <v>61.9</v>
          </cell>
          <cell r="O57">
            <v>68.777777777777771</v>
          </cell>
          <cell r="P57">
            <v>60</v>
          </cell>
          <cell r="Q57">
            <v>390</v>
          </cell>
          <cell r="R57">
            <v>253.5</v>
          </cell>
          <cell r="S57">
            <v>0.72868726714880561</v>
          </cell>
          <cell r="T57">
            <v>23400</v>
          </cell>
          <cell r="U57">
            <v>15210</v>
          </cell>
          <cell r="V57">
            <v>4126.6666666666661</v>
          </cell>
          <cell r="W57">
            <v>0.82364672364672364</v>
          </cell>
          <cell r="X57">
            <v>0.35</v>
          </cell>
        </row>
        <row r="58">
          <cell r="D58" t="str">
            <v>05345144</v>
          </cell>
          <cell r="E58" t="str">
            <v>GW</v>
          </cell>
          <cell r="F58" t="str">
            <v>Apr</v>
          </cell>
          <cell r="G58" t="str">
            <v>05345144</v>
          </cell>
          <cell r="H58" t="str">
            <v>MOVABLE</v>
          </cell>
          <cell r="I58">
            <v>2</v>
          </cell>
          <cell r="M58" t="str">
            <v xml:space="preserve">W CTN  FL OPNNG LS  BTN FRNT GRMNT WSH OTHR SHRT                                                    </v>
          </cell>
          <cell r="N58">
            <v>64.599999999999994</v>
          </cell>
          <cell r="O58">
            <v>71.777777777777771</v>
          </cell>
          <cell r="P58">
            <v>62</v>
          </cell>
          <cell r="Q58">
            <v>390</v>
          </cell>
          <cell r="R58">
            <v>253.5</v>
          </cell>
          <cell r="S58">
            <v>0.71685294762217844</v>
          </cell>
          <cell r="T58">
            <v>24180</v>
          </cell>
          <cell r="U58">
            <v>15717</v>
          </cell>
          <cell r="V58">
            <v>4450.2222222222217</v>
          </cell>
          <cell r="W58">
            <v>0.81595441595441598</v>
          </cell>
          <cell r="X58">
            <v>0.35</v>
          </cell>
        </row>
        <row r="59">
          <cell r="D59" t="str">
            <v>05345143</v>
          </cell>
          <cell r="E59" t="str">
            <v>GW</v>
          </cell>
          <cell r="F59" t="str">
            <v>Apr</v>
          </cell>
          <cell r="G59" t="str">
            <v>05345143</v>
          </cell>
          <cell r="H59" t="str">
            <v>CORE</v>
          </cell>
          <cell r="I59">
            <v>2</v>
          </cell>
          <cell r="M59" t="str">
            <v xml:space="preserve">W CTN/PLYSTR PPLN FL OPNNG LS  BTN FRNT GRMNT WSH                                                   </v>
          </cell>
          <cell r="N59">
            <v>67.42</v>
          </cell>
          <cell r="O59">
            <v>74.911111111111111</v>
          </cell>
          <cell r="P59">
            <v>60</v>
          </cell>
          <cell r="Q59">
            <v>390</v>
          </cell>
          <cell r="R59">
            <v>253.5</v>
          </cell>
          <cell r="S59">
            <v>0.70449265833881225</v>
          </cell>
          <cell r="T59">
            <v>23400</v>
          </cell>
          <cell r="U59">
            <v>15210</v>
          </cell>
          <cell r="V59">
            <v>4494.666666666667</v>
          </cell>
          <cell r="W59">
            <v>0.80792022792022788</v>
          </cell>
          <cell r="X59">
            <v>0.35</v>
          </cell>
        </row>
        <row r="60">
          <cell r="D60" t="str">
            <v>05345498</v>
          </cell>
          <cell r="E60" t="str">
            <v>GW</v>
          </cell>
          <cell r="F60" t="str">
            <v>Apr</v>
          </cell>
          <cell r="G60" t="str">
            <v>05345498</v>
          </cell>
          <cell r="H60" t="str">
            <v>MOVABLE</v>
          </cell>
          <cell r="I60">
            <v>4</v>
          </cell>
          <cell r="M60" t="str">
            <v xml:space="preserve">W VSCSE/LNN/CTN  FL OPNNG LS  BTN FRNT GRMNT WSH O                                                  </v>
          </cell>
          <cell r="N60">
            <v>80.099999999999994</v>
          </cell>
          <cell r="O60">
            <v>88.999999999999986</v>
          </cell>
          <cell r="P60">
            <v>120</v>
          </cell>
          <cell r="Q60">
            <v>390</v>
          </cell>
          <cell r="R60">
            <v>253.5</v>
          </cell>
          <cell r="S60">
            <v>0.64891518737672582</v>
          </cell>
          <cell r="T60">
            <v>46800</v>
          </cell>
          <cell r="U60">
            <v>30420</v>
          </cell>
          <cell r="V60">
            <v>10679.999999999998</v>
          </cell>
          <cell r="W60">
            <v>0.77179487179487183</v>
          </cell>
          <cell r="X60">
            <v>0.35</v>
          </cell>
        </row>
        <row r="61">
          <cell r="D61" t="str">
            <v>05345496</v>
          </cell>
          <cell r="E61" t="str">
            <v>GW</v>
          </cell>
          <cell r="F61" t="str">
            <v>Apr</v>
          </cell>
          <cell r="G61" t="str">
            <v>05345496</v>
          </cell>
          <cell r="H61" t="str">
            <v>CORE</v>
          </cell>
          <cell r="I61">
            <v>3</v>
          </cell>
          <cell r="M61" t="str">
            <v xml:space="preserve">W CTN PPLN FL OPNNG SS  BTN FRNT GRMNT WSH PPLN                                                     </v>
          </cell>
          <cell r="N61">
            <v>63.74</v>
          </cell>
          <cell r="O61">
            <v>70.822222222222223</v>
          </cell>
          <cell r="P61">
            <v>93</v>
          </cell>
          <cell r="Q61">
            <v>360</v>
          </cell>
          <cell r="R61">
            <v>234</v>
          </cell>
          <cell r="S61">
            <v>0.69734093067426406</v>
          </cell>
          <cell r="T61">
            <v>33480</v>
          </cell>
          <cell r="U61">
            <v>21762</v>
          </cell>
          <cell r="V61">
            <v>6586.4666666666672</v>
          </cell>
          <cell r="W61">
            <v>0.80327160493827154</v>
          </cell>
          <cell r="X61">
            <v>0.35</v>
          </cell>
        </row>
        <row r="62">
          <cell r="D62" t="str">
            <v>05345499</v>
          </cell>
          <cell r="E62" t="str">
            <v>GW</v>
          </cell>
          <cell r="F62" t="str">
            <v>Apr</v>
          </cell>
          <cell r="G62" t="str">
            <v>05345499</v>
          </cell>
          <cell r="H62" t="str">
            <v>MOVABLE</v>
          </cell>
          <cell r="I62">
            <v>2</v>
          </cell>
          <cell r="M62" t="str">
            <v xml:space="preserve">W CTN  FL OPNNG SS  BTN FRNT GRMNT WSH OTHR SHRT                                                    </v>
          </cell>
          <cell r="N62">
            <v>61.5</v>
          </cell>
          <cell r="O62">
            <v>68.333333333333329</v>
          </cell>
          <cell r="P62">
            <v>60</v>
          </cell>
          <cell r="Q62">
            <v>360</v>
          </cell>
          <cell r="R62">
            <v>234</v>
          </cell>
          <cell r="S62">
            <v>0.70797720797720809</v>
          </cell>
          <cell r="T62">
            <v>21600</v>
          </cell>
          <cell r="U62">
            <v>14040</v>
          </cell>
          <cell r="V62">
            <v>4100</v>
          </cell>
          <cell r="W62">
            <v>0.81018518518518523</v>
          </cell>
          <cell r="X62">
            <v>0.35</v>
          </cell>
        </row>
        <row r="63">
          <cell r="D63" t="str">
            <v>05345497</v>
          </cell>
          <cell r="E63" t="str">
            <v>GW</v>
          </cell>
          <cell r="F63" t="str">
            <v>Apr</v>
          </cell>
          <cell r="G63" t="str">
            <v>05345497</v>
          </cell>
          <cell r="H63" t="str">
            <v>MOVABLE</v>
          </cell>
          <cell r="I63">
            <v>4</v>
          </cell>
          <cell r="M63" t="str">
            <v xml:space="preserve">W LNN  FL OPNNG SS  BTN FRNT GRMNT WSH OTHR SHRT                                                    </v>
          </cell>
          <cell r="N63">
            <v>117.7</v>
          </cell>
          <cell r="O63">
            <v>130.77777777777777</v>
          </cell>
          <cell r="P63">
            <v>124</v>
          </cell>
          <cell r="Q63">
            <v>430</v>
          </cell>
          <cell r="R63">
            <v>279.5</v>
          </cell>
          <cell r="S63">
            <v>0.53210097396143907</v>
          </cell>
          <cell r="T63">
            <v>53320</v>
          </cell>
          <cell r="U63">
            <v>34658</v>
          </cell>
          <cell r="V63">
            <v>16216.444444444443</v>
          </cell>
          <cell r="W63">
            <v>0.69586563307493543</v>
          </cell>
          <cell r="X63">
            <v>0.35</v>
          </cell>
        </row>
        <row r="64">
          <cell r="D64" t="str">
            <v>05355310</v>
          </cell>
          <cell r="E64" t="str">
            <v>GW</v>
          </cell>
          <cell r="F64" t="str">
            <v>May</v>
          </cell>
          <cell r="G64" t="str">
            <v>05355310</v>
          </cell>
          <cell r="H64" t="str">
            <v>MOVABLE</v>
          </cell>
          <cell r="I64">
            <v>2</v>
          </cell>
          <cell r="M64" t="str">
            <v xml:space="preserve">W ACRYLC/CTN CBLE RND NCK LS RLX CFF HM GRMNT WSH                                                   </v>
          </cell>
          <cell r="N64">
            <v>59.3</v>
          </cell>
          <cell r="O64">
            <v>65.888888888888886</v>
          </cell>
          <cell r="P64">
            <v>60</v>
          </cell>
          <cell r="Q64">
            <v>430</v>
          </cell>
          <cell r="R64">
            <v>279.5</v>
          </cell>
          <cell r="S64">
            <v>0.76426157821506657</v>
          </cell>
          <cell r="T64">
            <v>25800</v>
          </cell>
          <cell r="U64">
            <v>16770</v>
          </cell>
          <cell r="V64">
            <v>3953.333333333333</v>
          </cell>
          <cell r="W64">
            <v>0.84677002583979333</v>
          </cell>
          <cell r="X64">
            <v>0.35</v>
          </cell>
        </row>
        <row r="65">
          <cell r="D65" t="str">
            <v>05355312</v>
          </cell>
          <cell r="E65" t="str">
            <v>GW</v>
          </cell>
          <cell r="F65" t="str">
            <v>May</v>
          </cell>
          <cell r="G65" t="str">
            <v>05355312</v>
          </cell>
          <cell r="H65" t="str">
            <v>MOVABLE</v>
          </cell>
          <cell r="I65">
            <v>2</v>
          </cell>
          <cell r="M65" t="str">
            <v xml:space="preserve">W CTN CBLE CRW NCK LS RLX BTN FRNT GRMNT WSH CRDGN                                                  </v>
          </cell>
          <cell r="N65">
            <v>66.599999999999994</v>
          </cell>
          <cell r="O65">
            <v>73.999999999999986</v>
          </cell>
          <cell r="P65">
            <v>60</v>
          </cell>
          <cell r="Q65">
            <v>430</v>
          </cell>
          <cell r="R65">
            <v>279.5</v>
          </cell>
          <cell r="S65">
            <v>0.73524150268336319</v>
          </cell>
          <cell r="T65">
            <v>25800</v>
          </cell>
          <cell r="U65">
            <v>16770</v>
          </cell>
          <cell r="V65">
            <v>4439.9999999999991</v>
          </cell>
          <cell r="W65">
            <v>0.82790697674418612</v>
          </cell>
          <cell r="X65">
            <v>0.35</v>
          </cell>
        </row>
        <row r="66">
          <cell r="D66" t="str">
            <v>05355316</v>
          </cell>
          <cell r="E66" t="str">
            <v>GW</v>
          </cell>
          <cell r="F66" t="str">
            <v>May</v>
          </cell>
          <cell r="G66" t="str">
            <v>05355316</v>
          </cell>
          <cell r="H66" t="str">
            <v>ICING</v>
          </cell>
          <cell r="I66">
            <v>6</v>
          </cell>
          <cell r="M66" t="str">
            <v xml:space="preserve">W CTN CBLE CRW NCK SS RLX CFF HM GRMNT WSH SWTR (7                                                  </v>
          </cell>
          <cell r="N66">
            <v>50</v>
          </cell>
          <cell r="O66">
            <v>55.555555555555557</v>
          </cell>
          <cell r="P66">
            <v>180</v>
          </cell>
          <cell r="Q66">
            <v>390</v>
          </cell>
          <cell r="R66">
            <v>253.5</v>
          </cell>
          <cell r="S66">
            <v>0.78084593469208863</v>
          </cell>
          <cell r="T66">
            <v>70200</v>
          </cell>
          <cell r="U66">
            <v>45630</v>
          </cell>
          <cell r="V66">
            <v>10000</v>
          </cell>
          <cell r="W66">
            <v>0.85754985754985757</v>
          </cell>
          <cell r="X66">
            <v>0.35</v>
          </cell>
        </row>
        <row r="67">
          <cell r="D67" t="str">
            <v>05355317</v>
          </cell>
          <cell r="E67" t="str">
            <v>GW</v>
          </cell>
          <cell r="F67" t="str">
            <v>May</v>
          </cell>
          <cell r="G67" t="str">
            <v>05355317</v>
          </cell>
          <cell r="H67" t="str">
            <v>ICING</v>
          </cell>
          <cell r="I67">
            <v>4</v>
          </cell>
          <cell r="M67" t="str">
            <v xml:space="preserve">W CTN CBLE CRW NCK SS RLX BTN FRNT GRMNT WSH SWTR                                                   </v>
          </cell>
          <cell r="N67">
            <v>59.5</v>
          </cell>
          <cell r="O67">
            <v>66.111111111111114</v>
          </cell>
          <cell r="P67">
            <v>120</v>
          </cell>
          <cell r="Q67">
            <v>390</v>
          </cell>
          <cell r="R67">
            <v>253.5</v>
          </cell>
          <cell r="S67">
            <v>0.73920666228358534</v>
          </cell>
          <cell r="T67">
            <v>46800</v>
          </cell>
          <cell r="U67">
            <v>30420</v>
          </cell>
          <cell r="V67">
            <v>7933.3333333333339</v>
          </cell>
          <cell r="W67">
            <v>0.83048433048433046</v>
          </cell>
          <cell r="X67">
            <v>0.35</v>
          </cell>
        </row>
        <row r="68">
          <cell r="D68" t="str">
            <v>05355314</v>
          </cell>
          <cell r="E68" t="str">
            <v>GW</v>
          </cell>
          <cell r="F68" t="str">
            <v>May</v>
          </cell>
          <cell r="G68" t="str">
            <v>05355314</v>
          </cell>
          <cell r="H68" t="str">
            <v>ICING</v>
          </cell>
          <cell r="I68">
            <v>4</v>
          </cell>
          <cell r="M68" t="str">
            <v xml:space="preserve">W CTN CBLE PLO SS RLX BTN FRNT GRMNT WSH SWTR (7G                                                   </v>
          </cell>
          <cell r="N68">
            <v>55.5</v>
          </cell>
          <cell r="O68">
            <v>61.666666666666664</v>
          </cell>
          <cell r="P68">
            <v>120</v>
          </cell>
          <cell r="Q68">
            <v>390</v>
          </cell>
          <cell r="R68">
            <v>253.5</v>
          </cell>
          <cell r="S68">
            <v>0.75673898750821833</v>
          </cell>
          <cell r="T68">
            <v>46800</v>
          </cell>
          <cell r="U68">
            <v>30420</v>
          </cell>
          <cell r="V68">
            <v>7400</v>
          </cell>
          <cell r="W68">
            <v>0.84188034188034189</v>
          </cell>
          <cell r="X68">
            <v>0.35</v>
          </cell>
        </row>
        <row r="69">
          <cell r="D69" t="str">
            <v>05355318</v>
          </cell>
          <cell r="E69" t="str">
            <v>GW</v>
          </cell>
          <cell r="F69" t="str">
            <v>May</v>
          </cell>
          <cell r="G69" t="str">
            <v>05355318</v>
          </cell>
          <cell r="H69" t="str">
            <v>ICING</v>
          </cell>
          <cell r="I69">
            <v>2</v>
          </cell>
          <cell r="M69" t="str">
            <v xml:space="preserve">W ACRYLC  CRW NCK LS LSE CFF HM GRMNT WSH SWTR (3P                                                  </v>
          </cell>
          <cell r="N69">
            <v>51</v>
          </cell>
          <cell r="O69">
            <v>56.666666666666664</v>
          </cell>
          <cell r="P69">
            <v>60</v>
          </cell>
          <cell r="Q69">
            <v>390</v>
          </cell>
          <cell r="R69">
            <v>253.5</v>
          </cell>
          <cell r="S69">
            <v>0.77646285338593035</v>
          </cell>
          <cell r="T69">
            <v>23400</v>
          </cell>
          <cell r="U69">
            <v>15210</v>
          </cell>
          <cell r="V69">
            <v>3400</v>
          </cell>
          <cell r="W69">
            <v>0.85470085470085477</v>
          </cell>
          <cell r="X69">
            <v>0.35</v>
          </cell>
        </row>
        <row r="70">
          <cell r="D70" t="str">
            <v>05375522</v>
          </cell>
          <cell r="E70" t="str">
            <v>GW</v>
          </cell>
          <cell r="F70" t="str">
            <v>Apr</v>
          </cell>
          <cell r="G70" t="str">
            <v>05375522</v>
          </cell>
          <cell r="H70" t="str">
            <v>CORE</v>
          </cell>
          <cell r="I70">
            <v>2</v>
          </cell>
          <cell r="M70" t="str">
            <v xml:space="preserve">W NYLN  HDE LS  ZIPPER  JCKT                                                                        </v>
          </cell>
          <cell r="N70">
            <v>96.4</v>
          </cell>
          <cell r="O70">
            <v>107.11111111111111</v>
          </cell>
          <cell r="P70">
            <v>60</v>
          </cell>
          <cell r="Q70">
            <v>690</v>
          </cell>
          <cell r="R70">
            <v>448.5</v>
          </cell>
          <cell r="S70">
            <v>0.76117923944010901</v>
          </cell>
          <cell r="T70">
            <v>41400</v>
          </cell>
          <cell r="U70">
            <v>26910</v>
          </cell>
          <cell r="V70">
            <v>6426.666666666667</v>
          </cell>
          <cell r="W70">
            <v>0.84476650563607081</v>
          </cell>
          <cell r="X70">
            <v>0.35</v>
          </cell>
        </row>
        <row r="71">
          <cell r="D71" t="str">
            <v>05375523</v>
          </cell>
          <cell r="E71" t="str">
            <v>GW</v>
          </cell>
          <cell r="F71" t="str">
            <v>May</v>
          </cell>
          <cell r="G71" t="str">
            <v>05375523</v>
          </cell>
          <cell r="H71" t="str">
            <v>ICING</v>
          </cell>
          <cell r="I71">
            <v>2</v>
          </cell>
          <cell r="M71" t="str">
            <v xml:space="preserve">W CTN/NYLN   SS  ZIPPER  JCKT                                                                       </v>
          </cell>
          <cell r="N71">
            <v>92.7</v>
          </cell>
          <cell r="O71">
            <v>103</v>
          </cell>
          <cell r="P71">
            <v>60</v>
          </cell>
          <cell r="Q71">
            <v>530</v>
          </cell>
          <cell r="R71">
            <v>344.5</v>
          </cell>
          <cell r="S71">
            <v>0.70101596516690856</v>
          </cell>
          <cell r="T71">
            <v>31800</v>
          </cell>
          <cell r="U71">
            <v>20670</v>
          </cell>
          <cell r="V71">
            <v>6180</v>
          </cell>
          <cell r="W71">
            <v>0.8056603773584905</v>
          </cell>
          <cell r="X71">
            <v>0.35</v>
          </cell>
        </row>
        <row r="72">
          <cell r="D72" t="str">
            <v>05395520</v>
          </cell>
          <cell r="E72" t="str">
            <v>GW</v>
          </cell>
          <cell r="F72" t="str">
            <v>Apr</v>
          </cell>
          <cell r="G72" t="str">
            <v>05395520</v>
          </cell>
          <cell r="H72" t="str">
            <v>MOVABLE</v>
          </cell>
          <cell r="I72">
            <v>7</v>
          </cell>
          <cell r="M72" t="str">
            <v xml:space="preserve">W CTN JRSY CRW NCK SS LSE PRNT  PRNT TE                                                             </v>
          </cell>
          <cell r="N72">
            <v>32</v>
          </cell>
          <cell r="O72">
            <v>35.555555555555557</v>
          </cell>
          <cell r="P72">
            <v>420</v>
          </cell>
          <cell r="Q72">
            <v>230</v>
          </cell>
          <cell r="R72">
            <v>149.5</v>
          </cell>
          <cell r="S72">
            <v>0.76217019695280563</v>
          </cell>
          <cell r="T72">
            <v>96600</v>
          </cell>
          <cell r="U72">
            <v>62790</v>
          </cell>
          <cell r="V72">
            <v>14933.333333333334</v>
          </cell>
          <cell r="W72">
            <v>0.84541062801932365</v>
          </cell>
          <cell r="X72">
            <v>0.35</v>
          </cell>
        </row>
        <row r="73">
          <cell r="D73" t="str">
            <v>05395521</v>
          </cell>
          <cell r="E73" t="str">
            <v>GW</v>
          </cell>
          <cell r="F73" t="str">
            <v>Apr</v>
          </cell>
          <cell r="G73" t="str">
            <v>05395521</v>
          </cell>
          <cell r="H73" t="str">
            <v>MOVABLE</v>
          </cell>
          <cell r="I73">
            <v>1</v>
          </cell>
          <cell r="M73" t="str">
            <v xml:space="preserve">W CTN JRSY CRW NCK SS SLM PRNT  PRNT TE                                                             </v>
          </cell>
          <cell r="N73">
            <v>26.3</v>
          </cell>
          <cell r="O73">
            <v>29.222222222222221</v>
          </cell>
          <cell r="P73">
            <v>60</v>
          </cell>
          <cell r="Q73">
            <v>230</v>
          </cell>
          <cell r="R73">
            <v>149.5</v>
          </cell>
          <cell r="S73">
            <v>0.80453363062058714</v>
          </cell>
          <cell r="T73">
            <v>13800</v>
          </cell>
          <cell r="U73">
            <v>8970</v>
          </cell>
          <cell r="V73">
            <v>1753.3333333333333</v>
          </cell>
          <cell r="W73">
            <v>0.87294685990338161</v>
          </cell>
          <cell r="X73">
            <v>0.35</v>
          </cell>
        </row>
        <row r="74">
          <cell r="D74" t="str">
            <v>05395522</v>
          </cell>
          <cell r="E74" t="str">
            <v>GW</v>
          </cell>
          <cell r="F74" t="str">
            <v>Apr</v>
          </cell>
          <cell r="G74" t="str">
            <v>05395522</v>
          </cell>
          <cell r="H74" t="str">
            <v>ICING</v>
          </cell>
          <cell r="I74">
            <v>2</v>
          </cell>
          <cell r="M74" t="str">
            <v xml:space="preserve">W CTN JRSY CRW NCK SLVLS LSE PRNT  PRNT TE                                                          </v>
          </cell>
          <cell r="N74">
            <v>26.3</v>
          </cell>
          <cell r="O74">
            <v>29.222222222222221</v>
          </cell>
          <cell r="P74">
            <v>60</v>
          </cell>
          <cell r="Q74">
            <v>190</v>
          </cell>
          <cell r="R74">
            <v>123.5</v>
          </cell>
          <cell r="S74">
            <v>0.76338281601439495</v>
          </cell>
          <cell r="T74">
            <v>11400</v>
          </cell>
          <cell r="U74">
            <v>7410</v>
          </cell>
          <cell r="V74">
            <v>1753.3333333333333</v>
          </cell>
          <cell r="W74">
            <v>0.84619883040935673</v>
          </cell>
          <cell r="X74">
            <v>0.35</v>
          </cell>
        </row>
        <row r="75">
          <cell r="D75" t="str">
            <v>05395519</v>
          </cell>
          <cell r="E75" t="str">
            <v>GW</v>
          </cell>
          <cell r="F75" t="str">
            <v>Apr</v>
          </cell>
          <cell r="G75" t="str">
            <v>05395519</v>
          </cell>
          <cell r="H75" t="str">
            <v>MOVABLE</v>
          </cell>
          <cell r="I75">
            <v>3</v>
          </cell>
          <cell r="M75" t="str">
            <v xml:space="preserve">W CTN TERRY CRW NCK SS LSE PRNT  PRNT TE                                                            </v>
          </cell>
          <cell r="N75">
            <v>48.32</v>
          </cell>
          <cell r="O75">
            <v>53.68888888888889</v>
          </cell>
          <cell r="P75">
            <v>90</v>
          </cell>
          <cell r="Q75">
            <v>330</v>
          </cell>
          <cell r="R75">
            <v>214.5</v>
          </cell>
          <cell r="S75">
            <v>0.74970214970214966</v>
          </cell>
          <cell r="T75">
            <v>29700</v>
          </cell>
          <cell r="U75">
            <v>19305</v>
          </cell>
          <cell r="V75">
            <v>4832</v>
          </cell>
          <cell r="W75">
            <v>0.83730639730639733</v>
          </cell>
          <cell r="X75">
            <v>0.35</v>
          </cell>
        </row>
        <row r="76">
          <cell r="D76" t="str">
            <v>05405513</v>
          </cell>
          <cell r="E76" t="str">
            <v>GW</v>
          </cell>
          <cell r="F76" t="str">
            <v>May</v>
          </cell>
          <cell r="G76" t="str">
            <v>05405513</v>
          </cell>
          <cell r="H76" t="str">
            <v>CORE</v>
          </cell>
          <cell r="I76">
            <v>4</v>
          </cell>
          <cell r="M76" t="str">
            <v xml:space="preserve">W CTN/SPNDX TWL   RGLR ZIPPER GRMNT WSH SHRTS                                                       </v>
          </cell>
          <cell r="N76">
            <v>46.4</v>
          </cell>
          <cell r="O76">
            <v>51.55555555555555</v>
          </cell>
          <cell r="P76">
            <v>160</v>
          </cell>
          <cell r="Q76">
            <v>330</v>
          </cell>
          <cell r="R76">
            <v>214.5</v>
          </cell>
          <cell r="S76">
            <v>0.75964775964775966</v>
          </cell>
          <cell r="T76">
            <v>52800</v>
          </cell>
          <cell r="U76">
            <v>34320</v>
          </cell>
          <cell r="V76">
            <v>8248.8888888888887</v>
          </cell>
          <cell r="W76">
            <v>0.84377104377104373</v>
          </cell>
          <cell r="X76">
            <v>0.35</v>
          </cell>
        </row>
        <row r="77">
          <cell r="D77" t="str">
            <v>05405514</v>
          </cell>
          <cell r="E77" t="str">
            <v>GW</v>
          </cell>
          <cell r="F77" t="str">
            <v>May</v>
          </cell>
          <cell r="G77" t="str">
            <v>05405514</v>
          </cell>
          <cell r="H77" t="str">
            <v>CORE</v>
          </cell>
          <cell r="I77">
            <v>3</v>
          </cell>
          <cell r="M77" t="str">
            <v xml:space="preserve">W CTN/SPNDX TWL   WIDE ZIPPER GRMNT WSH HT SHRTS                                                    </v>
          </cell>
          <cell r="N77">
            <v>48.2</v>
          </cell>
          <cell r="O77">
            <v>53.555555555555557</v>
          </cell>
          <cell r="P77">
            <v>120</v>
          </cell>
          <cell r="Q77">
            <v>330</v>
          </cell>
          <cell r="R77">
            <v>214.5</v>
          </cell>
          <cell r="S77">
            <v>0.75032375032375043</v>
          </cell>
          <cell r="T77">
            <v>39600</v>
          </cell>
          <cell r="U77">
            <v>25740</v>
          </cell>
          <cell r="V77">
            <v>6426.666666666667</v>
          </cell>
          <cell r="W77">
            <v>0.83771043771043774</v>
          </cell>
          <cell r="X77">
            <v>0.35</v>
          </cell>
        </row>
        <row r="78">
          <cell r="D78" t="str">
            <v>05405515</v>
          </cell>
          <cell r="E78" t="str">
            <v>GW</v>
          </cell>
          <cell r="F78" t="str">
            <v>May</v>
          </cell>
          <cell r="G78" t="str">
            <v>05405515</v>
          </cell>
          <cell r="H78" t="str">
            <v>CORE</v>
          </cell>
          <cell r="I78">
            <v>3</v>
          </cell>
          <cell r="M78" t="str">
            <v xml:space="preserve">W CTN PPLN   RGLR ELSTC WST GRMNT WSH SHRTS                                                         </v>
          </cell>
          <cell r="N78">
            <v>47.3</v>
          </cell>
          <cell r="O78">
            <v>52.55555555555555</v>
          </cell>
          <cell r="P78">
            <v>120</v>
          </cell>
          <cell r="Q78">
            <v>330</v>
          </cell>
          <cell r="R78">
            <v>214.5</v>
          </cell>
          <cell r="S78">
            <v>0.75498575498575504</v>
          </cell>
          <cell r="T78">
            <v>39600</v>
          </cell>
          <cell r="U78">
            <v>25740</v>
          </cell>
          <cell r="V78">
            <v>6306.6666666666661</v>
          </cell>
          <cell r="W78">
            <v>0.84074074074074079</v>
          </cell>
          <cell r="X78">
            <v>0.35</v>
          </cell>
        </row>
        <row r="79">
          <cell r="D79" t="str">
            <v>05405554</v>
          </cell>
          <cell r="E79" t="str">
            <v>GW</v>
          </cell>
          <cell r="F79" t="str">
            <v>Apr</v>
          </cell>
          <cell r="G79" t="str">
            <v>05405554</v>
          </cell>
          <cell r="H79" t="str">
            <v>MOVABLE</v>
          </cell>
          <cell r="I79">
            <v>1</v>
          </cell>
          <cell r="M79" t="str">
            <v xml:space="preserve">W NYLN PLN WVE   CMFRT   SHRTS                                                                      </v>
          </cell>
          <cell r="N79">
            <v>55.87</v>
          </cell>
          <cell r="O79">
            <v>62.077777777777776</v>
          </cell>
          <cell r="P79">
            <v>50</v>
          </cell>
          <cell r="Q79">
            <v>330</v>
          </cell>
          <cell r="R79">
            <v>214.5</v>
          </cell>
          <cell r="S79">
            <v>0.71059311059311059</v>
          </cell>
          <cell r="T79">
            <v>16500</v>
          </cell>
          <cell r="U79">
            <v>10725</v>
          </cell>
          <cell r="V79">
            <v>3103.8888888888887</v>
          </cell>
          <cell r="W79">
            <v>0.81188552188552188</v>
          </cell>
          <cell r="X79">
            <v>0.35</v>
          </cell>
        </row>
        <row r="80">
          <cell r="D80" t="str">
            <v>05405555</v>
          </cell>
          <cell r="E80" t="str">
            <v>GW</v>
          </cell>
          <cell r="F80" t="str">
            <v>Apr</v>
          </cell>
          <cell r="G80" t="str">
            <v>05405555</v>
          </cell>
          <cell r="H80" t="str">
            <v>MOVABLE</v>
          </cell>
          <cell r="I80">
            <v>2</v>
          </cell>
          <cell r="M80" t="str">
            <v xml:space="preserve">W NYLN PLN WVE      SHRTS                                                                           </v>
          </cell>
          <cell r="N80">
            <v>56.7</v>
          </cell>
          <cell r="O80">
            <v>63</v>
          </cell>
          <cell r="P80">
            <v>100</v>
          </cell>
          <cell r="Q80">
            <v>360</v>
          </cell>
          <cell r="R80">
            <v>234</v>
          </cell>
          <cell r="S80">
            <v>0.73076923076923073</v>
          </cell>
          <cell r="T80">
            <v>36000</v>
          </cell>
          <cell r="U80">
            <v>23400</v>
          </cell>
          <cell r="V80">
            <v>6300</v>
          </cell>
          <cell r="W80">
            <v>0.82499999999999996</v>
          </cell>
          <cell r="X80">
            <v>0.35</v>
          </cell>
        </row>
        <row r="81">
          <cell r="D81" t="str">
            <v>05405553</v>
          </cell>
          <cell r="E81" t="str">
            <v>GW</v>
          </cell>
          <cell r="F81" t="str">
            <v>Apr</v>
          </cell>
          <cell r="G81" t="str">
            <v>05405553</v>
          </cell>
          <cell r="H81" t="str">
            <v>CORE</v>
          </cell>
          <cell r="I81">
            <v>3</v>
          </cell>
          <cell r="M81" t="str">
            <v xml:space="preserve">W CTN TERRY   RGLR   SHRTS                                                                          </v>
          </cell>
          <cell r="N81">
            <v>52.91</v>
          </cell>
          <cell r="O81">
            <v>58.788888888888884</v>
          </cell>
          <cell r="P81">
            <v>150</v>
          </cell>
          <cell r="Q81">
            <v>330</v>
          </cell>
          <cell r="R81">
            <v>214.5</v>
          </cell>
          <cell r="S81">
            <v>0.72592592592592586</v>
          </cell>
          <cell r="T81">
            <v>49500</v>
          </cell>
          <cell r="U81">
            <v>32175</v>
          </cell>
          <cell r="V81">
            <v>8818.3333333333321</v>
          </cell>
          <cell r="W81">
            <v>0.82185185185185183</v>
          </cell>
          <cell r="X81">
            <v>0.35</v>
          </cell>
        </row>
        <row r="82">
          <cell r="D82" t="str">
            <v>05415552</v>
          </cell>
          <cell r="E82" t="str">
            <v>GW</v>
          </cell>
          <cell r="F82" t="str">
            <v>May</v>
          </cell>
          <cell r="G82" t="str">
            <v>05415552</v>
          </cell>
          <cell r="H82" t="str">
            <v>CORE</v>
          </cell>
          <cell r="I82">
            <v>1</v>
          </cell>
          <cell r="M82" t="str">
            <v xml:space="preserve">W PLYSTR    RGLR   PNTS                                                                             </v>
          </cell>
          <cell r="N82">
            <v>84.7</v>
          </cell>
          <cell r="O82">
            <v>94.111111111111114</v>
          </cell>
          <cell r="P82">
            <v>30</v>
          </cell>
          <cell r="Q82">
            <v>390</v>
          </cell>
          <cell r="R82">
            <v>253.5</v>
          </cell>
          <cell r="S82">
            <v>0.62875301336839795</v>
          </cell>
          <cell r="T82">
            <v>11700</v>
          </cell>
          <cell r="U82">
            <v>7605</v>
          </cell>
          <cell r="V82">
            <v>2823.3333333333335</v>
          </cell>
          <cell r="W82">
            <v>0.7586894586894587</v>
          </cell>
          <cell r="X82">
            <v>0.35</v>
          </cell>
        </row>
        <row r="83">
          <cell r="D83" t="str">
            <v>05415555</v>
          </cell>
          <cell r="E83" t="str">
            <v>GW</v>
          </cell>
          <cell r="F83" t="str">
            <v>May</v>
          </cell>
          <cell r="G83" t="str">
            <v>05415555</v>
          </cell>
          <cell r="H83" t="str">
            <v>MOVABLE</v>
          </cell>
          <cell r="I83">
            <v>3</v>
          </cell>
          <cell r="M83" t="str">
            <v xml:space="preserve">W CTN/NYLN    CRP   PNTS                                                                            </v>
          </cell>
          <cell r="N83">
            <v>87.72</v>
          </cell>
          <cell r="O83">
            <v>97.466666666666669</v>
          </cell>
          <cell r="P83">
            <v>90</v>
          </cell>
          <cell r="Q83">
            <v>390</v>
          </cell>
          <cell r="R83">
            <v>253.5</v>
          </cell>
          <cell r="S83">
            <v>0.61551610782380017</v>
          </cell>
          <cell r="T83">
            <v>35100</v>
          </cell>
          <cell r="U83">
            <v>22815</v>
          </cell>
          <cell r="V83">
            <v>8772</v>
          </cell>
          <cell r="W83">
            <v>0.75008547008547011</v>
          </cell>
          <cell r="X83">
            <v>0.35</v>
          </cell>
        </row>
        <row r="84">
          <cell r="D84" t="str">
            <v>05415553</v>
          </cell>
          <cell r="E84" t="str">
            <v>GW</v>
          </cell>
          <cell r="F84" t="str">
            <v>Apr</v>
          </cell>
          <cell r="G84" t="str">
            <v>05415553</v>
          </cell>
          <cell r="H84" t="str">
            <v>CORE</v>
          </cell>
          <cell r="I84">
            <v>1</v>
          </cell>
          <cell r="M84" t="str">
            <v xml:space="preserve">W PLYSTR    RGLR   PNTS                                                                             </v>
          </cell>
          <cell r="N84">
            <v>84.7</v>
          </cell>
          <cell r="O84">
            <v>94.111111111111114</v>
          </cell>
          <cell r="P84">
            <v>30</v>
          </cell>
          <cell r="Q84">
            <v>390</v>
          </cell>
          <cell r="R84">
            <v>253.5</v>
          </cell>
          <cell r="S84">
            <v>0.62875301336839795</v>
          </cell>
          <cell r="T84">
            <v>11700</v>
          </cell>
          <cell r="U84">
            <v>7605</v>
          </cell>
          <cell r="V84">
            <v>2823.3333333333335</v>
          </cell>
          <cell r="W84">
            <v>0.7586894586894587</v>
          </cell>
          <cell r="X84">
            <v>0.35</v>
          </cell>
        </row>
        <row r="85">
          <cell r="D85" t="str">
            <v>05415556</v>
          </cell>
          <cell r="E85" t="str">
            <v>GW</v>
          </cell>
          <cell r="F85" t="str">
            <v>Apr</v>
          </cell>
          <cell r="G85" t="str">
            <v>05415556</v>
          </cell>
          <cell r="H85" t="str">
            <v>CORE</v>
          </cell>
          <cell r="I85">
            <v>2</v>
          </cell>
          <cell r="M85" t="str">
            <v xml:space="preserve">W RYN/CTN    WIDE   PNTS                                                                            </v>
          </cell>
          <cell r="N85">
            <v>92.44</v>
          </cell>
          <cell r="O85">
            <v>102.71111111111111</v>
          </cell>
          <cell r="P85">
            <v>60</v>
          </cell>
          <cell r="Q85">
            <v>390</v>
          </cell>
          <cell r="R85">
            <v>253.5</v>
          </cell>
          <cell r="S85">
            <v>0.59482796405873328</v>
          </cell>
          <cell r="T85">
            <v>23400</v>
          </cell>
          <cell r="U85">
            <v>15210</v>
          </cell>
          <cell r="V85">
            <v>6162.6666666666661</v>
          </cell>
          <cell r="W85">
            <v>0.73663817663817666</v>
          </cell>
          <cell r="X85">
            <v>0.35</v>
          </cell>
        </row>
        <row r="86">
          <cell r="D86" t="str">
            <v>05415554</v>
          </cell>
          <cell r="E86" t="str">
            <v>GW</v>
          </cell>
          <cell r="F86" t="str">
            <v>Apr</v>
          </cell>
          <cell r="G86" t="str">
            <v>05415554</v>
          </cell>
          <cell r="H86" t="str">
            <v>MOVABLE</v>
          </cell>
          <cell r="I86">
            <v>3</v>
          </cell>
          <cell r="M86" t="str">
            <v xml:space="preserve">W NYLN    CRP   PNTS                                                                                </v>
          </cell>
          <cell r="N86">
            <v>69.48</v>
          </cell>
          <cell r="O86">
            <v>77.2</v>
          </cell>
          <cell r="P86">
            <v>90</v>
          </cell>
          <cell r="Q86">
            <v>390</v>
          </cell>
          <cell r="R86">
            <v>253.5</v>
          </cell>
          <cell r="S86">
            <v>0.6954635108481263</v>
          </cell>
          <cell r="T86">
            <v>35100</v>
          </cell>
          <cell r="U86">
            <v>22815</v>
          </cell>
          <cell r="V86">
            <v>6948</v>
          </cell>
          <cell r="W86">
            <v>0.80205128205128207</v>
          </cell>
          <cell r="X86">
            <v>0.35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C1" t="str">
            <v>Code</v>
          </cell>
          <cell r="D1" t="str">
            <v>Name</v>
          </cell>
        </row>
        <row r="2">
          <cell r="C2" t="str">
            <v>01</v>
          </cell>
          <cell r="D2" t="str">
            <v>Polo</v>
          </cell>
        </row>
        <row r="3">
          <cell r="C3" t="str">
            <v>02</v>
          </cell>
          <cell r="D3" t="str">
            <v>Tee &amp; Sweatshirt</v>
          </cell>
        </row>
        <row r="4">
          <cell r="C4" t="str">
            <v>04</v>
          </cell>
          <cell r="D4" t="str">
            <v>Shirts</v>
          </cell>
        </row>
        <row r="5">
          <cell r="C5" t="str">
            <v>05</v>
          </cell>
          <cell r="D5" t="str">
            <v>Sweater</v>
          </cell>
        </row>
        <row r="6">
          <cell r="C6" t="str">
            <v>07</v>
          </cell>
          <cell r="D6" t="str">
            <v xml:space="preserve">Outerwear </v>
          </cell>
        </row>
        <row r="7">
          <cell r="C7" t="str">
            <v>08</v>
          </cell>
          <cell r="D7" t="str">
            <v>Print tee &amp; Print Sweatshirt</v>
          </cell>
        </row>
        <row r="8">
          <cell r="C8" t="str">
            <v>09</v>
          </cell>
          <cell r="D8" t="str">
            <v>Print tee, Print Tank Top &amp; Print Sweatshirt</v>
          </cell>
        </row>
        <row r="9">
          <cell r="C9" t="str">
            <v>10</v>
          </cell>
          <cell r="D9" t="str">
            <v>Shorts</v>
          </cell>
        </row>
        <row r="10">
          <cell r="C10" t="str">
            <v>11</v>
          </cell>
          <cell r="D10" t="str">
            <v>Long Pants</v>
          </cell>
        </row>
        <row r="11">
          <cell r="C11" t="str">
            <v>12</v>
          </cell>
          <cell r="D11" t="str">
            <v>Crop, Jogger, Jeans, Audrey, Capri, and Culottes</v>
          </cell>
        </row>
        <row r="12">
          <cell r="C12" t="str">
            <v>13</v>
          </cell>
          <cell r="D12" t="str">
            <v>Belt</v>
          </cell>
        </row>
        <row r="13">
          <cell r="C13" t="str">
            <v>15</v>
          </cell>
          <cell r="D13" t="str">
            <v>Socks</v>
          </cell>
        </row>
        <row r="14">
          <cell r="C14" t="str">
            <v>17</v>
          </cell>
          <cell r="D14" t="str">
            <v>Briefs, Boxers, Trunks</v>
          </cell>
        </row>
        <row r="15">
          <cell r="C15" t="str">
            <v>20</v>
          </cell>
          <cell r="D15" t="str">
            <v>Hats</v>
          </cell>
        </row>
        <row r="16">
          <cell r="C16" t="str">
            <v>24</v>
          </cell>
          <cell r="D16" t="str">
            <v>Inner-Piece</v>
          </cell>
        </row>
        <row r="18">
          <cell r="C18" t="str">
            <v>31</v>
          </cell>
          <cell r="D18" t="str">
            <v>Polo</v>
          </cell>
        </row>
        <row r="19">
          <cell r="C19" t="str">
            <v>32</v>
          </cell>
          <cell r="D19" t="str">
            <v>Tee &amp; Sweatshirt</v>
          </cell>
        </row>
        <row r="20">
          <cell r="C20" t="str">
            <v>34</v>
          </cell>
          <cell r="D20" t="str">
            <v>Shirts</v>
          </cell>
        </row>
        <row r="21">
          <cell r="C21" t="str">
            <v>35</v>
          </cell>
          <cell r="D21" t="str">
            <v>Sweater</v>
          </cell>
        </row>
        <row r="22">
          <cell r="C22" t="str">
            <v>37</v>
          </cell>
          <cell r="D22" t="str">
            <v xml:space="preserve">Outerwear </v>
          </cell>
        </row>
        <row r="23">
          <cell r="C23" t="str">
            <v>39</v>
          </cell>
          <cell r="D23" t="str">
            <v>Print tee, Print Tank Top &amp; Print Sweatshirt</v>
          </cell>
        </row>
        <row r="24">
          <cell r="C24" t="str">
            <v>40</v>
          </cell>
          <cell r="D24" t="str">
            <v>Shorts</v>
          </cell>
        </row>
        <row r="25">
          <cell r="C25" t="str">
            <v>41</v>
          </cell>
          <cell r="D25" t="str">
            <v>Long Pants</v>
          </cell>
        </row>
        <row r="26">
          <cell r="C26" t="str">
            <v>42</v>
          </cell>
          <cell r="D26" t="str">
            <v>Crop, Jogger, Jeans, Audrey, Capri, and Culottes</v>
          </cell>
        </row>
        <row r="27">
          <cell r="C27" t="str">
            <v>45</v>
          </cell>
          <cell r="D27" t="str">
            <v>Socks</v>
          </cell>
        </row>
        <row r="28">
          <cell r="C28" t="str">
            <v>46</v>
          </cell>
          <cell r="D28" t="str">
            <v>Skirt, Dress</v>
          </cell>
        </row>
        <row r="29">
          <cell r="C29" t="str">
            <v>47</v>
          </cell>
          <cell r="D29" t="str">
            <v>Briefs, Boxers, Trunks</v>
          </cell>
        </row>
        <row r="30">
          <cell r="C30" t="str">
            <v>58</v>
          </cell>
          <cell r="D30" t="str">
            <v>Muffler, Scarf, Shawl, Tie, Gloves, Time wear, Mask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856"/>
  <sheetViews>
    <sheetView workbookViewId="0">
      <selection activeCell="E864" sqref="E864"/>
    </sheetView>
  </sheetViews>
  <sheetFormatPr defaultRowHeight="15"/>
  <cols>
    <col min="2" max="5" width="27.5546875" customWidth="1"/>
  </cols>
  <sheetData>
    <row r="1" spans="1:6" ht="39.6">
      <c r="A1" s="34" t="s">
        <v>947</v>
      </c>
      <c r="B1" s="36" t="s">
        <v>1160</v>
      </c>
      <c r="C1" s="36" t="s">
        <v>1159</v>
      </c>
      <c r="D1" s="36" t="s">
        <v>1165</v>
      </c>
      <c r="E1" s="36" t="s">
        <v>1161</v>
      </c>
      <c r="F1" s="38" t="s">
        <v>960</v>
      </c>
    </row>
    <row r="2" spans="1:6" ht="15" hidden="1" customHeight="1">
      <c r="A2" t="s">
        <v>857</v>
      </c>
      <c r="B2" s="1" t="s">
        <v>0</v>
      </c>
      <c r="C2" s="1" t="s">
        <v>1164</v>
      </c>
      <c r="D2" s="1" t="s">
        <v>973</v>
      </c>
      <c r="E2" s="1" t="s">
        <v>973</v>
      </c>
      <c r="F2" s="1">
        <v>3</v>
      </c>
    </row>
    <row r="3" spans="1:6" hidden="1">
      <c r="A3" t="s">
        <v>857</v>
      </c>
      <c r="B3" s="1" t="s">
        <v>1</v>
      </c>
      <c r="C3" s="1" t="s">
        <v>1164</v>
      </c>
      <c r="D3" s="1" t="s">
        <v>973</v>
      </c>
      <c r="E3" s="1" t="s">
        <v>995</v>
      </c>
      <c r="F3" s="1">
        <v>5</v>
      </c>
    </row>
    <row r="4" spans="1:6" hidden="1">
      <c r="A4" t="s">
        <v>857</v>
      </c>
      <c r="B4" s="1" t="s">
        <v>2</v>
      </c>
      <c r="C4" s="1" t="s">
        <v>1164</v>
      </c>
      <c r="D4" s="1" t="s">
        <v>973</v>
      </c>
      <c r="E4" s="1" t="s">
        <v>1002</v>
      </c>
      <c r="F4" s="1">
        <v>8</v>
      </c>
    </row>
    <row r="5" spans="1:6" hidden="1">
      <c r="A5" t="s">
        <v>857</v>
      </c>
      <c r="B5" s="1" t="s">
        <v>3</v>
      </c>
      <c r="C5" s="1" t="s">
        <v>1164</v>
      </c>
      <c r="D5" s="1" t="s">
        <v>973</v>
      </c>
      <c r="E5" s="1" t="s">
        <v>1000</v>
      </c>
      <c r="F5" s="1">
        <v>7</v>
      </c>
    </row>
    <row r="6" spans="1:6" hidden="1">
      <c r="A6" t="s">
        <v>857</v>
      </c>
      <c r="B6" s="1" t="s">
        <v>4</v>
      </c>
      <c r="C6" s="1" t="s">
        <v>1164</v>
      </c>
      <c r="D6" s="1" t="s">
        <v>973</v>
      </c>
      <c r="E6" s="1" t="s">
        <v>1013</v>
      </c>
      <c r="F6" s="1">
        <v>4</v>
      </c>
    </row>
    <row r="7" spans="1:6" hidden="1">
      <c r="A7" t="s">
        <v>857</v>
      </c>
      <c r="B7" s="1" t="s">
        <v>5</v>
      </c>
      <c r="C7" s="1" t="s">
        <v>1166</v>
      </c>
      <c r="D7" s="1" t="s">
        <v>975</v>
      </c>
      <c r="E7" s="1" t="s">
        <v>973</v>
      </c>
      <c r="F7" s="1">
        <v>2</v>
      </c>
    </row>
    <row r="8" spans="1:6" hidden="1">
      <c r="A8" t="s">
        <v>857</v>
      </c>
      <c r="B8" s="1" t="s">
        <v>6</v>
      </c>
      <c r="C8" s="1" t="s">
        <v>1166</v>
      </c>
      <c r="D8" s="1" t="s">
        <v>975</v>
      </c>
      <c r="E8" s="1" t="s">
        <v>995</v>
      </c>
      <c r="F8" s="1">
        <v>2</v>
      </c>
    </row>
    <row r="9" spans="1:6" hidden="1">
      <c r="A9" t="s">
        <v>857</v>
      </c>
      <c r="B9" s="1" t="s">
        <v>7</v>
      </c>
      <c r="C9" s="1" t="s">
        <v>1166</v>
      </c>
      <c r="D9" s="1" t="s">
        <v>975</v>
      </c>
      <c r="E9" s="1" t="s">
        <v>1002</v>
      </c>
      <c r="F9" s="1">
        <v>3</v>
      </c>
    </row>
    <row r="10" spans="1:6" hidden="1">
      <c r="A10" t="s">
        <v>857</v>
      </c>
      <c r="B10" s="1" t="s">
        <v>8</v>
      </c>
      <c r="C10" s="1" t="s">
        <v>1166</v>
      </c>
      <c r="D10" s="1" t="s">
        <v>975</v>
      </c>
      <c r="E10" s="1" t="s">
        <v>1000</v>
      </c>
      <c r="F10" s="1">
        <v>6</v>
      </c>
    </row>
    <row r="11" spans="1:6" hidden="1">
      <c r="A11" t="s">
        <v>857</v>
      </c>
      <c r="B11" s="1" t="s">
        <v>9</v>
      </c>
      <c r="C11" s="1" t="s">
        <v>1166</v>
      </c>
      <c r="D11" s="1" t="s">
        <v>975</v>
      </c>
      <c r="E11" s="1" t="s">
        <v>1013</v>
      </c>
      <c r="F11" s="1">
        <v>4</v>
      </c>
    </row>
    <row r="12" spans="1:6" hidden="1">
      <c r="A12" t="s">
        <v>857</v>
      </c>
      <c r="B12" s="1" t="s">
        <v>10</v>
      </c>
      <c r="C12" s="1" t="s">
        <v>1167</v>
      </c>
      <c r="D12" s="1" t="s">
        <v>977</v>
      </c>
      <c r="E12" s="1" t="s">
        <v>973</v>
      </c>
      <c r="F12" s="1">
        <v>1</v>
      </c>
    </row>
    <row r="13" spans="1:6" hidden="1">
      <c r="A13" t="s">
        <v>857</v>
      </c>
      <c r="B13" s="1" t="s">
        <v>11</v>
      </c>
      <c r="C13" s="1" t="s">
        <v>1167</v>
      </c>
      <c r="D13" s="1" t="s">
        <v>977</v>
      </c>
      <c r="E13" s="1" t="s">
        <v>995</v>
      </c>
      <c r="F13" s="1">
        <v>4</v>
      </c>
    </row>
    <row r="14" spans="1:6" hidden="1">
      <c r="A14" t="s">
        <v>857</v>
      </c>
      <c r="B14" s="1" t="s">
        <v>12</v>
      </c>
      <c r="C14" s="1" t="s">
        <v>1167</v>
      </c>
      <c r="D14" s="1" t="s">
        <v>977</v>
      </c>
      <c r="E14" s="1" t="s">
        <v>1002</v>
      </c>
      <c r="F14" s="1">
        <v>6</v>
      </c>
    </row>
    <row r="15" spans="1:6" hidden="1">
      <c r="A15" t="s">
        <v>857</v>
      </c>
      <c r="B15" s="1" t="s">
        <v>13</v>
      </c>
      <c r="C15" s="1" t="s">
        <v>1167</v>
      </c>
      <c r="D15" s="1" t="s">
        <v>977</v>
      </c>
      <c r="E15" s="1" t="s">
        <v>1000</v>
      </c>
      <c r="F15" s="1">
        <v>6</v>
      </c>
    </row>
    <row r="16" spans="1:6" hidden="1">
      <c r="A16" t="s">
        <v>857</v>
      </c>
      <c r="B16" s="1" t="s">
        <v>14</v>
      </c>
      <c r="C16" s="1" t="s">
        <v>1167</v>
      </c>
      <c r="D16" s="1" t="s">
        <v>977</v>
      </c>
      <c r="E16" s="1" t="s">
        <v>1013</v>
      </c>
      <c r="F16" s="1">
        <v>4</v>
      </c>
    </row>
    <row r="17" spans="1:6" hidden="1">
      <c r="A17" t="s">
        <v>857</v>
      </c>
      <c r="B17" s="1" t="s">
        <v>15</v>
      </c>
      <c r="C17" s="1" t="s">
        <v>1168</v>
      </c>
      <c r="D17" s="1" t="s">
        <v>979</v>
      </c>
      <c r="E17" s="1" t="s">
        <v>973</v>
      </c>
      <c r="F17" s="1">
        <v>2</v>
      </c>
    </row>
    <row r="18" spans="1:6" hidden="1">
      <c r="A18" t="s">
        <v>857</v>
      </c>
      <c r="B18" s="1" t="s">
        <v>16</v>
      </c>
      <c r="C18" s="1" t="s">
        <v>1168</v>
      </c>
      <c r="D18" s="1" t="s">
        <v>979</v>
      </c>
      <c r="E18" s="1" t="s">
        <v>995</v>
      </c>
      <c r="F18" s="1">
        <v>4</v>
      </c>
    </row>
    <row r="19" spans="1:6" hidden="1">
      <c r="A19" t="s">
        <v>857</v>
      </c>
      <c r="B19" s="1" t="s">
        <v>17</v>
      </c>
      <c r="C19" s="1" t="s">
        <v>1168</v>
      </c>
      <c r="D19" s="1" t="s">
        <v>979</v>
      </c>
      <c r="E19" s="1" t="s">
        <v>1002</v>
      </c>
      <c r="F19" s="1">
        <v>9</v>
      </c>
    </row>
    <row r="20" spans="1:6" hidden="1">
      <c r="A20" t="s">
        <v>857</v>
      </c>
      <c r="B20" s="1" t="s">
        <v>18</v>
      </c>
      <c r="C20" s="1" t="s">
        <v>1168</v>
      </c>
      <c r="D20" s="1" t="s">
        <v>979</v>
      </c>
      <c r="E20" s="1" t="s">
        <v>1000</v>
      </c>
      <c r="F20" s="1">
        <v>7</v>
      </c>
    </row>
    <row r="21" spans="1:6" hidden="1">
      <c r="A21" t="s">
        <v>857</v>
      </c>
      <c r="B21" s="1" t="s">
        <v>19</v>
      </c>
      <c r="C21" s="1" t="s">
        <v>1168</v>
      </c>
      <c r="D21" s="1" t="s">
        <v>979</v>
      </c>
      <c r="E21" s="1" t="s">
        <v>1013</v>
      </c>
      <c r="F21" s="1">
        <v>4</v>
      </c>
    </row>
    <row r="22" spans="1:6" hidden="1">
      <c r="A22" t="s">
        <v>857</v>
      </c>
      <c r="B22" s="1" t="s">
        <v>20</v>
      </c>
      <c r="C22" s="1" t="s">
        <v>1169</v>
      </c>
      <c r="D22" s="1" t="s">
        <v>981</v>
      </c>
      <c r="E22" s="1" t="s">
        <v>973</v>
      </c>
      <c r="F22" s="1">
        <v>2</v>
      </c>
    </row>
    <row r="23" spans="1:6" hidden="1">
      <c r="A23" t="s">
        <v>857</v>
      </c>
      <c r="B23" s="1" t="s">
        <v>21</v>
      </c>
      <c r="C23" s="1" t="s">
        <v>1169</v>
      </c>
      <c r="D23" s="1" t="s">
        <v>981</v>
      </c>
      <c r="E23" s="1" t="s">
        <v>995</v>
      </c>
      <c r="F23" s="1">
        <v>1</v>
      </c>
    </row>
    <row r="24" spans="1:6" hidden="1">
      <c r="A24" t="s">
        <v>857</v>
      </c>
      <c r="B24" s="1" t="s">
        <v>22</v>
      </c>
      <c r="C24" s="1" t="s">
        <v>1169</v>
      </c>
      <c r="D24" s="1" t="s">
        <v>981</v>
      </c>
      <c r="E24" s="1" t="s">
        <v>1002</v>
      </c>
      <c r="F24" s="1">
        <v>6</v>
      </c>
    </row>
    <row r="25" spans="1:6" hidden="1">
      <c r="A25" t="s">
        <v>857</v>
      </c>
      <c r="B25" s="1" t="s">
        <v>23</v>
      </c>
      <c r="C25" s="1" t="s">
        <v>1169</v>
      </c>
      <c r="D25" s="1" t="s">
        <v>981</v>
      </c>
      <c r="E25" s="1" t="s">
        <v>1000</v>
      </c>
      <c r="F25" s="1">
        <v>1</v>
      </c>
    </row>
    <row r="26" spans="1:6" hidden="1">
      <c r="A26" t="s">
        <v>857</v>
      </c>
      <c r="B26" s="1" t="s">
        <v>24</v>
      </c>
      <c r="C26" s="1" t="s">
        <v>1170</v>
      </c>
      <c r="D26" s="1" t="s">
        <v>983</v>
      </c>
      <c r="E26" s="1" t="s">
        <v>973</v>
      </c>
      <c r="F26" s="1">
        <v>3</v>
      </c>
    </row>
    <row r="27" spans="1:6" hidden="1">
      <c r="A27" t="s">
        <v>857</v>
      </c>
      <c r="B27" s="1" t="s">
        <v>25</v>
      </c>
      <c r="C27" s="1" t="s">
        <v>1170</v>
      </c>
      <c r="D27" s="1" t="s">
        <v>983</v>
      </c>
      <c r="E27" s="1" t="s">
        <v>995</v>
      </c>
      <c r="F27" s="1">
        <v>3</v>
      </c>
    </row>
    <row r="28" spans="1:6" hidden="1">
      <c r="A28" t="s">
        <v>857</v>
      </c>
      <c r="B28" s="1" t="s">
        <v>26</v>
      </c>
      <c r="C28" s="1" t="s">
        <v>1170</v>
      </c>
      <c r="D28" s="1" t="s">
        <v>983</v>
      </c>
      <c r="E28" s="1" t="s">
        <v>1002</v>
      </c>
      <c r="F28" s="1">
        <v>7</v>
      </c>
    </row>
    <row r="29" spans="1:6" hidden="1">
      <c r="A29" t="s">
        <v>857</v>
      </c>
      <c r="B29" s="1" t="s">
        <v>27</v>
      </c>
      <c r="C29" s="1" t="s">
        <v>1170</v>
      </c>
      <c r="D29" s="1" t="s">
        <v>983</v>
      </c>
      <c r="E29" s="1" t="s">
        <v>1000</v>
      </c>
      <c r="F29" s="1">
        <v>3</v>
      </c>
    </row>
    <row r="30" spans="1:6" hidden="1">
      <c r="A30" t="s">
        <v>857</v>
      </c>
      <c r="B30" s="1" t="s">
        <v>28</v>
      </c>
      <c r="C30" s="1" t="s">
        <v>1170</v>
      </c>
      <c r="D30" s="1" t="s">
        <v>983</v>
      </c>
      <c r="E30" s="1" t="s">
        <v>1013</v>
      </c>
      <c r="F30" s="1">
        <v>2</v>
      </c>
    </row>
    <row r="31" spans="1:6" hidden="1">
      <c r="A31" t="s">
        <v>857</v>
      </c>
      <c r="B31" s="1" t="s">
        <v>29</v>
      </c>
      <c r="C31" s="1" t="s">
        <v>1171</v>
      </c>
      <c r="D31" s="1" t="s">
        <v>985</v>
      </c>
      <c r="E31" s="1" t="s">
        <v>973</v>
      </c>
      <c r="F31" s="1">
        <v>1</v>
      </c>
    </row>
    <row r="32" spans="1:6" hidden="1">
      <c r="A32" t="s">
        <v>857</v>
      </c>
      <c r="B32" s="1" t="s">
        <v>30</v>
      </c>
      <c r="C32" s="1" t="s">
        <v>1171</v>
      </c>
      <c r="D32" s="1" t="s">
        <v>985</v>
      </c>
      <c r="E32" s="1" t="s">
        <v>995</v>
      </c>
      <c r="F32" s="1">
        <v>3</v>
      </c>
    </row>
    <row r="33" spans="1:6" hidden="1">
      <c r="A33" t="s">
        <v>857</v>
      </c>
      <c r="B33" s="1" t="s">
        <v>31</v>
      </c>
      <c r="C33" s="1" t="s">
        <v>1171</v>
      </c>
      <c r="D33" s="1" t="s">
        <v>985</v>
      </c>
      <c r="E33" s="1" t="s">
        <v>1002</v>
      </c>
      <c r="F33" s="1">
        <v>6</v>
      </c>
    </row>
    <row r="34" spans="1:6" hidden="1">
      <c r="A34" t="s">
        <v>857</v>
      </c>
      <c r="B34" s="1" t="s">
        <v>32</v>
      </c>
      <c r="C34" s="1" t="s">
        <v>1171</v>
      </c>
      <c r="D34" s="1" t="s">
        <v>985</v>
      </c>
      <c r="E34" s="1" t="s">
        <v>1000</v>
      </c>
      <c r="F34" s="1">
        <v>5</v>
      </c>
    </row>
    <row r="35" spans="1:6" hidden="1">
      <c r="A35" t="s">
        <v>857</v>
      </c>
      <c r="B35" s="1" t="s">
        <v>33</v>
      </c>
      <c r="C35" s="1" t="s">
        <v>1171</v>
      </c>
      <c r="D35" s="1" t="s">
        <v>985</v>
      </c>
      <c r="E35" s="1" t="s">
        <v>1013</v>
      </c>
      <c r="F35" s="1">
        <v>4</v>
      </c>
    </row>
    <row r="36" spans="1:6" hidden="1">
      <c r="A36" t="s">
        <v>857</v>
      </c>
      <c r="B36" s="1" t="s">
        <v>34</v>
      </c>
      <c r="C36" s="1" t="s">
        <v>1172</v>
      </c>
      <c r="D36" s="1" t="s">
        <v>987</v>
      </c>
      <c r="E36" s="1" t="s">
        <v>973</v>
      </c>
      <c r="F36" s="1">
        <v>2</v>
      </c>
    </row>
    <row r="37" spans="1:6" hidden="1">
      <c r="A37" t="s">
        <v>857</v>
      </c>
      <c r="B37" s="1" t="s">
        <v>35</v>
      </c>
      <c r="C37" s="1" t="s">
        <v>1172</v>
      </c>
      <c r="D37" s="1" t="s">
        <v>987</v>
      </c>
      <c r="E37" s="1" t="s">
        <v>995</v>
      </c>
      <c r="F37" s="1">
        <v>1</v>
      </c>
    </row>
    <row r="38" spans="1:6" hidden="1">
      <c r="A38" t="s">
        <v>857</v>
      </c>
      <c r="B38" s="1" t="s">
        <v>36</v>
      </c>
      <c r="C38" s="1" t="s">
        <v>1172</v>
      </c>
      <c r="D38" s="1" t="s">
        <v>987</v>
      </c>
      <c r="E38" s="1" t="s">
        <v>1002</v>
      </c>
      <c r="F38" s="1">
        <v>9</v>
      </c>
    </row>
    <row r="39" spans="1:6" hidden="1">
      <c r="A39" t="s">
        <v>857</v>
      </c>
      <c r="B39" s="1" t="s">
        <v>37</v>
      </c>
      <c r="C39" s="1" t="s">
        <v>1172</v>
      </c>
      <c r="D39" s="1" t="s">
        <v>987</v>
      </c>
      <c r="E39" s="1" t="s">
        <v>1000</v>
      </c>
      <c r="F39" s="1">
        <v>7</v>
      </c>
    </row>
    <row r="40" spans="1:6" hidden="1">
      <c r="A40" t="s">
        <v>857</v>
      </c>
      <c r="B40" s="1" t="s">
        <v>38</v>
      </c>
      <c r="C40" s="1" t="s">
        <v>1172</v>
      </c>
      <c r="D40" s="1" t="s">
        <v>987</v>
      </c>
      <c r="E40" s="1" t="s">
        <v>1013</v>
      </c>
      <c r="F40" s="1">
        <v>3</v>
      </c>
    </row>
    <row r="41" spans="1:6" hidden="1">
      <c r="A41" t="s">
        <v>857</v>
      </c>
      <c r="B41" s="1" t="s">
        <v>39</v>
      </c>
      <c r="C41" s="1" t="s">
        <v>1173</v>
      </c>
      <c r="D41" s="1" t="s">
        <v>989</v>
      </c>
      <c r="E41" s="1" t="s">
        <v>973</v>
      </c>
      <c r="F41" s="1">
        <v>3</v>
      </c>
    </row>
    <row r="42" spans="1:6" hidden="1">
      <c r="A42" t="s">
        <v>857</v>
      </c>
      <c r="B42" s="1" t="s">
        <v>40</v>
      </c>
      <c r="C42" s="1" t="s">
        <v>1173</v>
      </c>
      <c r="D42" s="1" t="s">
        <v>989</v>
      </c>
      <c r="E42" s="1" t="s">
        <v>995</v>
      </c>
      <c r="F42" s="1">
        <v>7</v>
      </c>
    </row>
    <row r="43" spans="1:6" hidden="1">
      <c r="A43" t="s">
        <v>857</v>
      </c>
      <c r="B43" s="1" t="s">
        <v>41</v>
      </c>
      <c r="C43" s="1" t="s">
        <v>1173</v>
      </c>
      <c r="D43" s="1" t="s">
        <v>989</v>
      </c>
      <c r="E43" s="1" t="s">
        <v>1002</v>
      </c>
      <c r="F43" s="1">
        <v>5</v>
      </c>
    </row>
    <row r="44" spans="1:6" hidden="1">
      <c r="A44" t="s">
        <v>857</v>
      </c>
      <c r="B44" s="1" t="s">
        <v>42</v>
      </c>
      <c r="C44" s="1" t="s">
        <v>1173</v>
      </c>
      <c r="D44" s="1" t="s">
        <v>989</v>
      </c>
      <c r="E44" s="1" t="s">
        <v>1000</v>
      </c>
      <c r="F44" s="1">
        <v>1</v>
      </c>
    </row>
    <row r="45" spans="1:6" hidden="1">
      <c r="A45" t="s">
        <v>857</v>
      </c>
      <c r="B45" s="1" t="s">
        <v>43</v>
      </c>
      <c r="C45" s="1" t="s">
        <v>1173</v>
      </c>
      <c r="D45" s="1" t="s">
        <v>989</v>
      </c>
      <c r="E45" s="1" t="s">
        <v>1013</v>
      </c>
      <c r="F45" s="1">
        <v>2</v>
      </c>
    </row>
    <row r="46" spans="1:6" hidden="1">
      <c r="A46" t="s">
        <v>857</v>
      </c>
      <c r="B46" s="1" t="s">
        <v>44</v>
      </c>
      <c r="C46" s="1" t="s">
        <v>1174</v>
      </c>
      <c r="D46" s="1" t="s">
        <v>991</v>
      </c>
      <c r="E46" s="1" t="s">
        <v>973</v>
      </c>
      <c r="F46" s="1">
        <v>3</v>
      </c>
    </row>
    <row r="47" spans="1:6" hidden="1">
      <c r="A47" t="s">
        <v>857</v>
      </c>
      <c r="B47" s="1" t="s">
        <v>45</v>
      </c>
      <c r="C47" s="1" t="s">
        <v>1174</v>
      </c>
      <c r="D47" s="1" t="s">
        <v>991</v>
      </c>
      <c r="E47" s="1" t="s">
        <v>1002</v>
      </c>
      <c r="F47" s="1">
        <v>5</v>
      </c>
    </row>
    <row r="48" spans="1:6" hidden="1">
      <c r="A48" t="s">
        <v>857</v>
      </c>
      <c r="B48" s="1" t="s">
        <v>46</v>
      </c>
      <c r="C48" s="1" t="s">
        <v>1174</v>
      </c>
      <c r="D48" s="1" t="s">
        <v>991</v>
      </c>
      <c r="E48" s="1" t="s">
        <v>1000</v>
      </c>
      <c r="F48" s="1">
        <v>4</v>
      </c>
    </row>
    <row r="49" spans="1:6" hidden="1">
      <c r="A49" t="s">
        <v>857</v>
      </c>
      <c r="B49" s="1" t="s">
        <v>47</v>
      </c>
      <c r="C49" s="1" t="s">
        <v>1174</v>
      </c>
      <c r="D49" s="1" t="s">
        <v>991</v>
      </c>
      <c r="E49" s="1" t="s">
        <v>1013</v>
      </c>
      <c r="F49" s="1">
        <v>4</v>
      </c>
    </row>
    <row r="50" spans="1:6" hidden="1">
      <c r="A50" t="s">
        <v>912</v>
      </c>
      <c r="B50" s="1" t="s">
        <v>48</v>
      </c>
      <c r="C50" s="1" t="s">
        <v>1175</v>
      </c>
      <c r="D50" s="1" t="s">
        <v>973</v>
      </c>
      <c r="E50" s="1" t="s">
        <v>973</v>
      </c>
      <c r="F50" s="1">
        <v>4</v>
      </c>
    </row>
    <row r="51" spans="1:6" hidden="1">
      <c r="A51" t="s">
        <v>912</v>
      </c>
      <c r="B51" s="1" t="s">
        <v>49</v>
      </c>
      <c r="C51" s="1" t="s">
        <v>1175</v>
      </c>
      <c r="D51" s="1" t="s">
        <v>973</v>
      </c>
      <c r="E51" s="1" t="s">
        <v>995</v>
      </c>
      <c r="F51" s="1">
        <v>11</v>
      </c>
    </row>
    <row r="52" spans="1:6" hidden="1">
      <c r="A52" t="s">
        <v>912</v>
      </c>
      <c r="B52" s="1" t="s">
        <v>50</v>
      </c>
      <c r="C52" s="1" t="s">
        <v>1175</v>
      </c>
      <c r="D52" s="1" t="s">
        <v>973</v>
      </c>
      <c r="E52" s="1" t="s">
        <v>1002</v>
      </c>
      <c r="F52" s="1">
        <v>9</v>
      </c>
    </row>
    <row r="53" spans="1:6" hidden="1">
      <c r="A53" t="s">
        <v>912</v>
      </c>
      <c r="B53" s="1" t="s">
        <v>51</v>
      </c>
      <c r="C53" s="1" t="s">
        <v>1175</v>
      </c>
      <c r="D53" s="1" t="s">
        <v>973</v>
      </c>
      <c r="E53" s="1" t="s">
        <v>1000</v>
      </c>
      <c r="F53" s="1">
        <v>2</v>
      </c>
    </row>
    <row r="54" spans="1:6" hidden="1">
      <c r="A54" t="s">
        <v>912</v>
      </c>
      <c r="B54" s="1" t="s">
        <v>52</v>
      </c>
      <c r="C54" s="1" t="s">
        <v>1176</v>
      </c>
      <c r="D54" s="1" t="s">
        <v>995</v>
      </c>
      <c r="E54" s="1" t="s">
        <v>973</v>
      </c>
      <c r="F54" s="1">
        <v>5</v>
      </c>
    </row>
    <row r="55" spans="1:6" hidden="1">
      <c r="A55" t="s">
        <v>912</v>
      </c>
      <c r="B55" s="1" t="s">
        <v>53</v>
      </c>
      <c r="C55" s="1" t="s">
        <v>1176</v>
      </c>
      <c r="D55" s="1" t="s">
        <v>995</v>
      </c>
      <c r="E55" s="1" t="s">
        <v>995</v>
      </c>
      <c r="F55" s="1">
        <v>10</v>
      </c>
    </row>
    <row r="56" spans="1:6" hidden="1">
      <c r="A56" t="s">
        <v>912</v>
      </c>
      <c r="B56" s="1" t="s">
        <v>54</v>
      </c>
      <c r="C56" s="1" t="s">
        <v>1176</v>
      </c>
      <c r="D56" s="1" t="s">
        <v>995</v>
      </c>
      <c r="E56" s="1" t="s">
        <v>1002</v>
      </c>
      <c r="F56" s="1">
        <v>7</v>
      </c>
    </row>
    <row r="57" spans="1:6" hidden="1">
      <c r="A57" t="s">
        <v>912</v>
      </c>
      <c r="B57" s="1" t="s">
        <v>55</v>
      </c>
      <c r="C57" s="1" t="s">
        <v>1176</v>
      </c>
      <c r="D57" s="1" t="s">
        <v>995</v>
      </c>
      <c r="E57" s="1" t="s">
        <v>1000</v>
      </c>
      <c r="F57" s="1">
        <v>4</v>
      </c>
    </row>
    <row r="58" spans="1:6" hidden="1">
      <c r="A58" t="s">
        <v>897</v>
      </c>
      <c r="B58" s="1" t="s">
        <v>56</v>
      </c>
      <c r="C58" s="1" t="s">
        <v>1177</v>
      </c>
      <c r="D58" s="1" t="s">
        <v>973</v>
      </c>
      <c r="E58" s="1" t="s">
        <v>973</v>
      </c>
      <c r="F58" s="1">
        <v>1</v>
      </c>
    </row>
    <row r="59" spans="1:6" hidden="1">
      <c r="A59" t="s">
        <v>897</v>
      </c>
      <c r="B59" s="1" t="s">
        <v>57</v>
      </c>
      <c r="C59" s="1" t="s">
        <v>1177</v>
      </c>
      <c r="D59" s="1" t="s">
        <v>973</v>
      </c>
      <c r="E59" s="1" t="s">
        <v>995</v>
      </c>
      <c r="F59" s="1">
        <v>9</v>
      </c>
    </row>
    <row r="60" spans="1:6" hidden="1">
      <c r="A60" t="s">
        <v>897</v>
      </c>
      <c r="B60" s="1" t="s">
        <v>58</v>
      </c>
      <c r="C60" s="1" t="s">
        <v>1177</v>
      </c>
      <c r="D60" s="1" t="s">
        <v>973</v>
      </c>
      <c r="E60" s="1" t="s">
        <v>1002</v>
      </c>
      <c r="F60" s="1">
        <v>5</v>
      </c>
    </row>
    <row r="61" spans="1:6" hidden="1">
      <c r="A61" t="s">
        <v>897</v>
      </c>
      <c r="B61" s="1" t="s">
        <v>59</v>
      </c>
      <c r="C61" s="1" t="s">
        <v>1177</v>
      </c>
      <c r="D61" s="1" t="s">
        <v>973</v>
      </c>
      <c r="E61" s="1" t="s">
        <v>1000</v>
      </c>
      <c r="F61" s="1">
        <v>1</v>
      </c>
    </row>
    <row r="62" spans="1:6" hidden="1">
      <c r="A62" t="s">
        <v>897</v>
      </c>
      <c r="B62" s="1" t="s">
        <v>60</v>
      </c>
      <c r="C62" s="1" t="s">
        <v>1178</v>
      </c>
      <c r="D62" s="1" t="s">
        <v>1000</v>
      </c>
      <c r="E62" s="1" t="s">
        <v>973</v>
      </c>
      <c r="F62" s="1">
        <v>2</v>
      </c>
    </row>
    <row r="63" spans="1:6" hidden="1">
      <c r="A63" t="s">
        <v>897</v>
      </c>
      <c r="B63" s="1" t="s">
        <v>61</v>
      </c>
      <c r="C63" s="1" t="s">
        <v>1178</v>
      </c>
      <c r="D63" s="1" t="s">
        <v>1000</v>
      </c>
      <c r="E63" s="1" t="s">
        <v>995</v>
      </c>
      <c r="F63" s="1">
        <v>8</v>
      </c>
    </row>
    <row r="64" spans="1:6" hidden="1">
      <c r="A64" t="s">
        <v>897</v>
      </c>
      <c r="B64" s="1" t="s">
        <v>62</v>
      </c>
      <c r="C64" s="1" t="s">
        <v>1178</v>
      </c>
      <c r="D64" s="1" t="s">
        <v>1000</v>
      </c>
      <c r="E64" s="1" t="s">
        <v>1002</v>
      </c>
      <c r="F64" s="1">
        <v>5</v>
      </c>
    </row>
    <row r="65" spans="1:6" hidden="1">
      <c r="A65" t="s">
        <v>897</v>
      </c>
      <c r="B65" s="1" t="s">
        <v>63</v>
      </c>
      <c r="C65" s="1" t="s">
        <v>1178</v>
      </c>
      <c r="D65" s="1" t="s">
        <v>1000</v>
      </c>
      <c r="E65" s="1" t="s">
        <v>1000</v>
      </c>
      <c r="F65" s="1">
        <v>2</v>
      </c>
    </row>
    <row r="66" spans="1:6" hidden="1">
      <c r="A66" t="s">
        <v>897</v>
      </c>
      <c r="B66" s="1" t="s">
        <v>64</v>
      </c>
      <c r="C66" s="1" t="s">
        <v>1179</v>
      </c>
      <c r="D66" s="1" t="s">
        <v>1001</v>
      </c>
      <c r="E66" s="1" t="s">
        <v>973</v>
      </c>
      <c r="F66" s="1">
        <v>3</v>
      </c>
    </row>
    <row r="67" spans="1:6" hidden="1">
      <c r="A67" t="s">
        <v>897</v>
      </c>
      <c r="B67" s="1" t="s">
        <v>65</v>
      </c>
      <c r="C67" s="1" t="s">
        <v>1179</v>
      </c>
      <c r="D67" s="1" t="s">
        <v>1001</v>
      </c>
      <c r="E67" s="1" t="s">
        <v>995</v>
      </c>
      <c r="F67" s="1">
        <v>10</v>
      </c>
    </row>
    <row r="68" spans="1:6" hidden="1">
      <c r="A68" t="s">
        <v>897</v>
      </c>
      <c r="B68" s="1" t="s">
        <v>66</v>
      </c>
      <c r="C68" s="1" t="s">
        <v>1179</v>
      </c>
      <c r="D68" s="1" t="s">
        <v>1001</v>
      </c>
      <c r="E68" s="1" t="s">
        <v>1002</v>
      </c>
      <c r="F68" s="1">
        <v>5</v>
      </c>
    </row>
    <row r="69" spans="1:6" hidden="1">
      <c r="A69" t="s">
        <v>897</v>
      </c>
      <c r="B69" s="1" t="s">
        <v>67</v>
      </c>
      <c r="C69" s="1" t="s">
        <v>1179</v>
      </c>
      <c r="D69" s="1" t="s">
        <v>1001</v>
      </c>
      <c r="E69" s="1" t="s">
        <v>1000</v>
      </c>
      <c r="F69" s="1">
        <v>2</v>
      </c>
    </row>
    <row r="70" spans="1:6" hidden="1">
      <c r="A70" t="s">
        <v>908</v>
      </c>
      <c r="B70" s="1" t="s">
        <v>68</v>
      </c>
      <c r="C70" s="1" t="s">
        <v>1180</v>
      </c>
      <c r="D70" s="1" t="s">
        <v>973</v>
      </c>
      <c r="E70" s="1" t="s">
        <v>973</v>
      </c>
      <c r="F70" s="1">
        <v>3</v>
      </c>
    </row>
    <row r="71" spans="1:6" hidden="1">
      <c r="A71" t="s">
        <v>908</v>
      </c>
      <c r="B71" s="1" t="s">
        <v>69</v>
      </c>
      <c r="C71" s="1" t="s">
        <v>1180</v>
      </c>
      <c r="D71" s="1" t="s">
        <v>973</v>
      </c>
      <c r="E71" s="1" t="s">
        <v>995</v>
      </c>
      <c r="F71" s="1">
        <v>10</v>
      </c>
    </row>
    <row r="72" spans="1:6" hidden="1">
      <c r="A72" t="s">
        <v>908</v>
      </c>
      <c r="B72" s="1" t="s">
        <v>70</v>
      </c>
      <c r="C72" s="1" t="s">
        <v>1180</v>
      </c>
      <c r="D72" s="1" t="s">
        <v>973</v>
      </c>
      <c r="E72" s="1" t="s">
        <v>1002</v>
      </c>
      <c r="F72" s="1">
        <v>5</v>
      </c>
    </row>
    <row r="73" spans="1:6" hidden="1">
      <c r="A73" t="s">
        <v>908</v>
      </c>
      <c r="B73" s="1" t="s">
        <v>71</v>
      </c>
      <c r="C73" s="1" t="s">
        <v>1180</v>
      </c>
      <c r="D73" s="1" t="s">
        <v>973</v>
      </c>
      <c r="E73" s="1" t="s">
        <v>1000</v>
      </c>
      <c r="F73" s="1">
        <v>5</v>
      </c>
    </row>
    <row r="74" spans="1:6" hidden="1">
      <c r="A74" t="s">
        <v>908</v>
      </c>
      <c r="B74" s="1" t="s">
        <v>72</v>
      </c>
      <c r="C74" s="1" t="s">
        <v>1181</v>
      </c>
      <c r="D74" s="1" t="s">
        <v>995</v>
      </c>
      <c r="E74" s="1" t="s">
        <v>973</v>
      </c>
      <c r="F74" s="1">
        <v>2</v>
      </c>
    </row>
    <row r="75" spans="1:6" hidden="1">
      <c r="A75" t="s">
        <v>908</v>
      </c>
      <c r="B75" s="1" t="s">
        <v>73</v>
      </c>
      <c r="C75" s="1" t="s">
        <v>1181</v>
      </c>
      <c r="D75" s="1" t="s">
        <v>995</v>
      </c>
      <c r="E75" s="1" t="s">
        <v>995</v>
      </c>
      <c r="F75" s="1">
        <v>10</v>
      </c>
    </row>
    <row r="76" spans="1:6" hidden="1">
      <c r="A76" t="s">
        <v>908</v>
      </c>
      <c r="B76" s="1" t="s">
        <v>74</v>
      </c>
      <c r="C76" s="1" t="s">
        <v>1181</v>
      </c>
      <c r="D76" s="1" t="s">
        <v>995</v>
      </c>
      <c r="E76" s="1" t="s">
        <v>1002</v>
      </c>
      <c r="F76" s="1">
        <v>7</v>
      </c>
    </row>
    <row r="77" spans="1:6" hidden="1">
      <c r="A77" t="s">
        <v>908</v>
      </c>
      <c r="B77" s="1" t="s">
        <v>75</v>
      </c>
      <c r="C77" s="1" t="s">
        <v>1181</v>
      </c>
      <c r="D77" s="1" t="s">
        <v>995</v>
      </c>
      <c r="E77" s="1" t="s">
        <v>1000</v>
      </c>
      <c r="F77" s="1">
        <v>4</v>
      </c>
    </row>
    <row r="78" spans="1:6" hidden="1">
      <c r="A78" t="s">
        <v>908</v>
      </c>
      <c r="B78" s="1" t="s">
        <v>76</v>
      </c>
      <c r="C78" s="1" t="s">
        <v>1182</v>
      </c>
      <c r="D78" s="1" t="s">
        <v>1002</v>
      </c>
      <c r="E78" s="1" t="s">
        <v>973</v>
      </c>
      <c r="F78" s="1">
        <v>3</v>
      </c>
    </row>
    <row r="79" spans="1:6" hidden="1">
      <c r="A79" t="s">
        <v>908</v>
      </c>
      <c r="B79" s="1" t="s">
        <v>77</v>
      </c>
      <c r="C79" s="1" t="s">
        <v>1182</v>
      </c>
      <c r="D79" s="1" t="s">
        <v>1002</v>
      </c>
      <c r="E79" s="1" t="s">
        <v>995</v>
      </c>
      <c r="F79" s="1">
        <v>10</v>
      </c>
    </row>
    <row r="80" spans="1:6" hidden="1">
      <c r="A80" t="s">
        <v>908</v>
      </c>
      <c r="B80" s="1" t="s">
        <v>78</v>
      </c>
      <c r="C80" s="1" t="s">
        <v>1182</v>
      </c>
      <c r="D80" s="1" t="s">
        <v>1002</v>
      </c>
      <c r="E80" s="1" t="s">
        <v>1002</v>
      </c>
      <c r="F80" s="1">
        <v>7</v>
      </c>
    </row>
    <row r="81" spans="1:6" hidden="1">
      <c r="A81" t="s">
        <v>908</v>
      </c>
      <c r="B81" s="1" t="s">
        <v>79</v>
      </c>
      <c r="C81" s="1" t="s">
        <v>1182</v>
      </c>
      <c r="D81" s="1" t="s">
        <v>1002</v>
      </c>
      <c r="E81" s="1" t="s">
        <v>1000</v>
      </c>
      <c r="F81" s="1">
        <v>4</v>
      </c>
    </row>
    <row r="82" spans="1:6" hidden="1">
      <c r="A82" t="s">
        <v>859</v>
      </c>
      <c r="B82" s="1" t="s">
        <v>80</v>
      </c>
      <c r="C82" s="1" t="s">
        <v>1183</v>
      </c>
      <c r="D82" s="1" t="s">
        <v>973</v>
      </c>
      <c r="E82" s="1" t="s">
        <v>995</v>
      </c>
      <c r="F82" s="1">
        <v>7</v>
      </c>
    </row>
    <row r="83" spans="1:6" hidden="1">
      <c r="A83" t="s">
        <v>859</v>
      </c>
      <c r="B83" s="1" t="s">
        <v>81</v>
      </c>
      <c r="C83" s="1" t="s">
        <v>1183</v>
      </c>
      <c r="D83" s="1" t="s">
        <v>973</v>
      </c>
      <c r="E83" s="1" t="s">
        <v>1002</v>
      </c>
      <c r="F83" s="1">
        <v>4</v>
      </c>
    </row>
    <row r="84" spans="1:6" hidden="1">
      <c r="A84" t="s">
        <v>859</v>
      </c>
      <c r="B84" s="1" t="s">
        <v>82</v>
      </c>
      <c r="C84" s="1" t="s">
        <v>1183</v>
      </c>
      <c r="D84" s="1" t="s">
        <v>973</v>
      </c>
      <c r="E84" s="1" t="s">
        <v>1000</v>
      </c>
      <c r="F84" s="1">
        <v>1</v>
      </c>
    </row>
    <row r="85" spans="1:6" hidden="1">
      <c r="A85" t="s">
        <v>859</v>
      </c>
      <c r="B85" s="1" t="s">
        <v>83</v>
      </c>
      <c r="C85" s="1" t="s">
        <v>1184</v>
      </c>
      <c r="D85" s="1" t="s">
        <v>995</v>
      </c>
      <c r="E85" s="1" t="s">
        <v>973</v>
      </c>
      <c r="F85" s="1">
        <v>2</v>
      </c>
    </row>
    <row r="86" spans="1:6" hidden="1">
      <c r="A86" t="s">
        <v>859</v>
      </c>
      <c r="B86" s="1" t="s">
        <v>84</v>
      </c>
      <c r="C86" s="1" t="s">
        <v>1184</v>
      </c>
      <c r="D86" s="1" t="s">
        <v>995</v>
      </c>
      <c r="E86" s="1" t="s">
        <v>995</v>
      </c>
      <c r="F86" s="1">
        <v>1</v>
      </c>
    </row>
    <row r="87" spans="1:6" hidden="1">
      <c r="A87" t="s">
        <v>859</v>
      </c>
      <c r="B87" s="1" t="s">
        <v>85</v>
      </c>
      <c r="C87" s="1" t="s">
        <v>1184</v>
      </c>
      <c r="D87" s="1" t="s">
        <v>995</v>
      </c>
      <c r="E87" s="1" t="s">
        <v>1000</v>
      </c>
      <c r="F87" s="1">
        <v>3</v>
      </c>
    </row>
    <row r="88" spans="1:6" hidden="1">
      <c r="A88" t="s">
        <v>859</v>
      </c>
      <c r="B88" s="1" t="s">
        <v>86</v>
      </c>
      <c r="C88" s="1" t="s">
        <v>1185</v>
      </c>
      <c r="D88" s="1" t="s">
        <v>1002</v>
      </c>
      <c r="E88" s="1" t="s">
        <v>973</v>
      </c>
      <c r="F88" s="1">
        <v>1</v>
      </c>
    </row>
    <row r="89" spans="1:6" hidden="1">
      <c r="A89" t="s">
        <v>859</v>
      </c>
      <c r="B89" s="1" t="s">
        <v>87</v>
      </c>
      <c r="C89" s="1" t="s">
        <v>1185</v>
      </c>
      <c r="D89" s="1" t="s">
        <v>1002</v>
      </c>
      <c r="E89" s="1" t="s">
        <v>995</v>
      </c>
      <c r="F89" s="1">
        <v>8</v>
      </c>
    </row>
    <row r="90" spans="1:6" hidden="1">
      <c r="A90" t="s">
        <v>859</v>
      </c>
      <c r="B90" s="1" t="s">
        <v>88</v>
      </c>
      <c r="C90" s="1" t="s">
        <v>1185</v>
      </c>
      <c r="D90" s="1" t="s">
        <v>1002</v>
      </c>
      <c r="E90" s="1" t="s">
        <v>1002</v>
      </c>
      <c r="F90" s="1">
        <v>1</v>
      </c>
    </row>
    <row r="91" spans="1:6" hidden="1">
      <c r="A91" t="s">
        <v>859</v>
      </c>
      <c r="B91" s="1" t="s">
        <v>89</v>
      </c>
      <c r="C91" s="1" t="s">
        <v>1185</v>
      </c>
      <c r="D91" s="1" t="s">
        <v>1002</v>
      </c>
      <c r="E91" s="1" t="s">
        <v>1000</v>
      </c>
      <c r="F91" s="1">
        <v>1</v>
      </c>
    </row>
    <row r="92" spans="1:6" hidden="1">
      <c r="A92" t="s">
        <v>859</v>
      </c>
      <c r="B92" s="1" t="s">
        <v>90</v>
      </c>
      <c r="C92" s="1" t="s">
        <v>1186</v>
      </c>
      <c r="D92" s="1" t="s">
        <v>975</v>
      </c>
      <c r="E92" s="1" t="s">
        <v>973</v>
      </c>
      <c r="F92" s="1">
        <v>4</v>
      </c>
    </row>
    <row r="93" spans="1:6" hidden="1">
      <c r="A93" t="s">
        <v>859</v>
      </c>
      <c r="B93" s="1" t="s">
        <v>91</v>
      </c>
      <c r="C93" s="1" t="s">
        <v>1186</v>
      </c>
      <c r="D93" s="1" t="s">
        <v>975</v>
      </c>
      <c r="E93" s="1" t="s">
        <v>995</v>
      </c>
      <c r="F93" s="1">
        <v>8</v>
      </c>
    </row>
    <row r="94" spans="1:6" hidden="1">
      <c r="A94" t="s">
        <v>859</v>
      </c>
      <c r="B94" s="1" t="s">
        <v>92</v>
      </c>
      <c r="C94" s="1" t="s">
        <v>1186</v>
      </c>
      <c r="D94" s="1" t="s">
        <v>975</v>
      </c>
      <c r="E94" s="1" t="s">
        <v>1002</v>
      </c>
      <c r="F94" s="1">
        <v>5</v>
      </c>
    </row>
    <row r="95" spans="1:6" hidden="1">
      <c r="A95" t="s">
        <v>859</v>
      </c>
      <c r="B95" s="1" t="s">
        <v>93</v>
      </c>
      <c r="C95" s="1" t="s">
        <v>1186</v>
      </c>
      <c r="D95" s="1" t="s">
        <v>975</v>
      </c>
      <c r="E95" s="1" t="s">
        <v>1000</v>
      </c>
      <c r="F95" s="1">
        <v>3</v>
      </c>
    </row>
    <row r="96" spans="1:6" hidden="1">
      <c r="A96" t="s">
        <v>859</v>
      </c>
      <c r="B96" s="1" t="s">
        <v>94</v>
      </c>
      <c r="C96" s="1" t="s">
        <v>1187</v>
      </c>
      <c r="D96" s="1" t="s">
        <v>1004</v>
      </c>
      <c r="E96" s="1" t="s">
        <v>973</v>
      </c>
      <c r="F96" s="1">
        <v>3</v>
      </c>
    </row>
    <row r="97" spans="1:6" hidden="1">
      <c r="A97" t="s">
        <v>859</v>
      </c>
      <c r="B97" s="1" t="s">
        <v>95</v>
      </c>
      <c r="C97" s="1" t="s">
        <v>1187</v>
      </c>
      <c r="D97" s="1" t="s">
        <v>1004</v>
      </c>
      <c r="E97" s="1" t="s">
        <v>995</v>
      </c>
      <c r="F97" s="1">
        <v>10</v>
      </c>
    </row>
    <row r="98" spans="1:6" hidden="1">
      <c r="A98" t="s">
        <v>859</v>
      </c>
      <c r="B98" s="1" t="s">
        <v>96</v>
      </c>
      <c r="C98" s="1" t="s">
        <v>1187</v>
      </c>
      <c r="D98" s="1" t="s">
        <v>1004</v>
      </c>
      <c r="E98" s="1" t="s">
        <v>1002</v>
      </c>
      <c r="F98" s="1">
        <v>4</v>
      </c>
    </row>
    <row r="99" spans="1:6" hidden="1">
      <c r="A99" t="s">
        <v>859</v>
      </c>
      <c r="B99" s="1" t="s">
        <v>97</v>
      </c>
      <c r="C99" s="1" t="s">
        <v>1187</v>
      </c>
      <c r="D99" s="1" t="s">
        <v>1004</v>
      </c>
      <c r="E99" s="1" t="s">
        <v>1000</v>
      </c>
      <c r="F99" s="1">
        <v>2</v>
      </c>
    </row>
    <row r="100" spans="1:6" hidden="1">
      <c r="A100" t="s">
        <v>859</v>
      </c>
      <c r="B100" s="1" t="s">
        <v>98</v>
      </c>
      <c r="C100" s="1" t="s">
        <v>1188</v>
      </c>
      <c r="D100" s="1" t="s">
        <v>1006</v>
      </c>
      <c r="E100" s="1" t="s">
        <v>973</v>
      </c>
      <c r="F100" s="1">
        <v>3</v>
      </c>
    </row>
    <row r="101" spans="1:6" hidden="1">
      <c r="A101" t="s">
        <v>859</v>
      </c>
      <c r="B101" s="1" t="s">
        <v>99</v>
      </c>
      <c r="C101" s="1" t="s">
        <v>1188</v>
      </c>
      <c r="D101" s="1" t="s">
        <v>1006</v>
      </c>
      <c r="E101" s="1" t="s">
        <v>995</v>
      </c>
      <c r="F101" s="1">
        <v>11</v>
      </c>
    </row>
    <row r="102" spans="1:6" hidden="1">
      <c r="A102" t="s">
        <v>859</v>
      </c>
      <c r="B102" s="1" t="s">
        <v>100</v>
      </c>
      <c r="C102" s="1" t="s">
        <v>1188</v>
      </c>
      <c r="D102" s="1" t="s">
        <v>1006</v>
      </c>
      <c r="E102" s="1" t="s">
        <v>1002</v>
      </c>
      <c r="F102" s="1">
        <v>4</v>
      </c>
    </row>
    <row r="103" spans="1:6" hidden="1">
      <c r="A103" t="s">
        <v>859</v>
      </c>
      <c r="B103" s="1" t="s">
        <v>101</v>
      </c>
      <c r="C103" s="1" t="s">
        <v>1188</v>
      </c>
      <c r="D103" s="1" t="s">
        <v>1006</v>
      </c>
      <c r="E103" s="1" t="s">
        <v>1000</v>
      </c>
      <c r="F103" s="1">
        <v>2</v>
      </c>
    </row>
    <row r="104" spans="1:6" hidden="1">
      <c r="A104" t="s">
        <v>859</v>
      </c>
      <c r="B104" s="1" t="s">
        <v>102</v>
      </c>
      <c r="C104" s="1" t="s">
        <v>1189</v>
      </c>
      <c r="D104" s="1" t="s">
        <v>1007</v>
      </c>
      <c r="E104" s="1" t="s">
        <v>973</v>
      </c>
      <c r="F104" s="1">
        <v>1</v>
      </c>
    </row>
    <row r="105" spans="1:6" hidden="1">
      <c r="A105" t="s">
        <v>859</v>
      </c>
      <c r="B105" s="1" t="s">
        <v>103</v>
      </c>
      <c r="C105" s="1" t="s">
        <v>1189</v>
      </c>
      <c r="D105" s="1" t="s">
        <v>1007</v>
      </c>
      <c r="E105" s="1" t="s">
        <v>995</v>
      </c>
      <c r="F105" s="1">
        <v>6</v>
      </c>
    </row>
    <row r="106" spans="1:6" hidden="1">
      <c r="A106" t="s">
        <v>859</v>
      </c>
      <c r="B106" s="1" t="s">
        <v>104</v>
      </c>
      <c r="C106" s="1" t="s">
        <v>1189</v>
      </c>
      <c r="D106" s="1" t="s">
        <v>1007</v>
      </c>
      <c r="E106" s="1" t="s">
        <v>1002</v>
      </c>
      <c r="F106" s="1">
        <v>1</v>
      </c>
    </row>
    <row r="107" spans="1:6" hidden="1">
      <c r="A107" t="s">
        <v>859</v>
      </c>
      <c r="B107" s="1" t="s">
        <v>105</v>
      </c>
      <c r="C107" s="1" t="s">
        <v>1189</v>
      </c>
      <c r="D107" s="1" t="s">
        <v>1007</v>
      </c>
      <c r="E107" s="1" t="s">
        <v>1000</v>
      </c>
      <c r="F107" s="1">
        <v>2</v>
      </c>
    </row>
    <row r="108" spans="1:6" hidden="1">
      <c r="A108" t="s">
        <v>859</v>
      </c>
      <c r="B108" s="1" t="s">
        <v>106</v>
      </c>
      <c r="C108" s="1" t="s">
        <v>1190</v>
      </c>
      <c r="D108" s="1" t="s">
        <v>1009</v>
      </c>
      <c r="E108" s="1" t="s">
        <v>995</v>
      </c>
      <c r="F108" s="1">
        <v>7</v>
      </c>
    </row>
    <row r="109" spans="1:6" hidden="1">
      <c r="A109" t="s">
        <v>859</v>
      </c>
      <c r="B109" s="1" t="s">
        <v>107</v>
      </c>
      <c r="C109" s="1" t="s">
        <v>1190</v>
      </c>
      <c r="D109" s="1" t="s">
        <v>1009</v>
      </c>
      <c r="E109" s="1" t="s">
        <v>1002</v>
      </c>
      <c r="F109" s="1">
        <v>1</v>
      </c>
    </row>
    <row r="110" spans="1:6" hidden="1">
      <c r="A110" t="s">
        <v>859</v>
      </c>
      <c r="B110" s="1" t="s">
        <v>108</v>
      </c>
      <c r="C110" s="1" t="s">
        <v>1190</v>
      </c>
      <c r="D110" s="1" t="s">
        <v>1009</v>
      </c>
      <c r="E110" s="1" t="s">
        <v>1000</v>
      </c>
      <c r="F110" s="1">
        <v>1</v>
      </c>
    </row>
    <row r="111" spans="1:6" hidden="1">
      <c r="A111" t="s">
        <v>888</v>
      </c>
      <c r="B111" s="1" t="s">
        <v>109</v>
      </c>
      <c r="C111" s="1" t="s">
        <v>1191</v>
      </c>
      <c r="D111" s="1" t="s">
        <v>973</v>
      </c>
      <c r="E111" s="1" t="s">
        <v>973</v>
      </c>
      <c r="F111" s="1">
        <v>4</v>
      </c>
    </row>
    <row r="112" spans="1:6" hidden="1">
      <c r="A112" t="s">
        <v>888</v>
      </c>
      <c r="B112" s="1" t="s">
        <v>110</v>
      </c>
      <c r="C112" s="1" t="s">
        <v>1191</v>
      </c>
      <c r="D112" s="1" t="s">
        <v>973</v>
      </c>
      <c r="E112" s="1" t="s">
        <v>995</v>
      </c>
      <c r="F112" s="1">
        <v>7</v>
      </c>
    </row>
    <row r="113" spans="1:6" hidden="1">
      <c r="A113" t="s">
        <v>888</v>
      </c>
      <c r="B113" s="1" t="s">
        <v>111</v>
      </c>
      <c r="C113" s="1" t="s">
        <v>1191</v>
      </c>
      <c r="D113" s="1" t="s">
        <v>973</v>
      </c>
      <c r="E113" s="1" t="s">
        <v>1002</v>
      </c>
      <c r="F113" s="1">
        <v>9</v>
      </c>
    </row>
    <row r="114" spans="1:6" hidden="1">
      <c r="A114" t="s">
        <v>888</v>
      </c>
      <c r="B114" s="1" t="s">
        <v>112</v>
      </c>
      <c r="C114" s="1" t="s">
        <v>1191</v>
      </c>
      <c r="D114" s="1" t="s">
        <v>973</v>
      </c>
      <c r="E114" s="1" t="s">
        <v>1000</v>
      </c>
      <c r="F114" s="1">
        <v>1</v>
      </c>
    </row>
    <row r="115" spans="1:6" hidden="1">
      <c r="A115" t="s">
        <v>888</v>
      </c>
      <c r="B115" s="1" t="s">
        <v>113</v>
      </c>
      <c r="C115" s="1" t="s">
        <v>1192</v>
      </c>
      <c r="D115" s="1" t="s">
        <v>995</v>
      </c>
      <c r="E115" s="1" t="s">
        <v>973</v>
      </c>
      <c r="F115" s="1">
        <v>5</v>
      </c>
    </row>
    <row r="116" spans="1:6" hidden="1">
      <c r="A116" t="s">
        <v>888</v>
      </c>
      <c r="B116" s="1" t="s">
        <v>114</v>
      </c>
      <c r="C116" s="1" t="s">
        <v>1192</v>
      </c>
      <c r="D116" s="1" t="s">
        <v>995</v>
      </c>
      <c r="E116" s="1" t="s">
        <v>995</v>
      </c>
      <c r="F116" s="1">
        <v>4</v>
      </c>
    </row>
    <row r="117" spans="1:6" hidden="1">
      <c r="A117" t="s">
        <v>888</v>
      </c>
      <c r="B117" s="1" t="s">
        <v>115</v>
      </c>
      <c r="C117" s="1" t="s">
        <v>1192</v>
      </c>
      <c r="D117" s="1" t="s">
        <v>995</v>
      </c>
      <c r="E117" s="1" t="s">
        <v>1002</v>
      </c>
      <c r="F117" s="1">
        <v>4</v>
      </c>
    </row>
    <row r="118" spans="1:6" hidden="1">
      <c r="A118" t="s">
        <v>888</v>
      </c>
      <c r="B118" s="1" t="s">
        <v>116</v>
      </c>
      <c r="C118" s="1" t="s">
        <v>1192</v>
      </c>
      <c r="D118" s="1" t="s">
        <v>995</v>
      </c>
      <c r="E118" s="1" t="s">
        <v>1000</v>
      </c>
      <c r="F118" s="1">
        <v>3</v>
      </c>
    </row>
    <row r="119" spans="1:6" hidden="1">
      <c r="A119" t="s">
        <v>888</v>
      </c>
      <c r="B119" s="1" t="s">
        <v>117</v>
      </c>
      <c r="C119" s="1" t="s">
        <v>1193</v>
      </c>
      <c r="D119" s="1" t="s">
        <v>1002</v>
      </c>
      <c r="E119" s="1" t="s">
        <v>973</v>
      </c>
      <c r="F119" s="1">
        <v>3</v>
      </c>
    </row>
    <row r="120" spans="1:6" hidden="1">
      <c r="A120" t="s">
        <v>888</v>
      </c>
      <c r="B120" s="1" t="s">
        <v>118</v>
      </c>
      <c r="C120" s="1" t="s">
        <v>1193</v>
      </c>
      <c r="D120" s="1" t="s">
        <v>1002</v>
      </c>
      <c r="E120" s="1" t="s">
        <v>995</v>
      </c>
      <c r="F120" s="1">
        <v>8</v>
      </c>
    </row>
    <row r="121" spans="1:6" hidden="1">
      <c r="A121" t="s">
        <v>888</v>
      </c>
      <c r="B121" s="1" t="s">
        <v>119</v>
      </c>
      <c r="C121" s="1" t="s">
        <v>1193</v>
      </c>
      <c r="D121" s="1" t="s">
        <v>1002</v>
      </c>
      <c r="E121" s="1" t="s">
        <v>1002</v>
      </c>
      <c r="F121" s="1">
        <v>9</v>
      </c>
    </row>
    <row r="122" spans="1:6" hidden="1">
      <c r="A122" t="s">
        <v>888</v>
      </c>
      <c r="B122" s="1" t="s">
        <v>120</v>
      </c>
      <c r="C122" s="1" t="s">
        <v>1193</v>
      </c>
      <c r="D122" s="1" t="s">
        <v>1002</v>
      </c>
      <c r="E122" s="1" t="s">
        <v>1000</v>
      </c>
      <c r="F122" s="1">
        <v>3</v>
      </c>
    </row>
    <row r="123" spans="1:6" hidden="1">
      <c r="A123" t="s">
        <v>888</v>
      </c>
      <c r="B123" s="1" t="s">
        <v>121</v>
      </c>
      <c r="C123" s="1" t="s">
        <v>1194</v>
      </c>
      <c r="D123" s="1" t="s">
        <v>1000</v>
      </c>
      <c r="E123" s="1" t="s">
        <v>973</v>
      </c>
      <c r="F123" s="1">
        <v>2</v>
      </c>
    </row>
    <row r="124" spans="1:6" hidden="1">
      <c r="A124" t="s">
        <v>888</v>
      </c>
      <c r="B124" s="1" t="s">
        <v>122</v>
      </c>
      <c r="C124" s="1" t="s">
        <v>1194</v>
      </c>
      <c r="D124" s="1" t="s">
        <v>1000</v>
      </c>
      <c r="E124" s="1" t="s">
        <v>995</v>
      </c>
      <c r="F124" s="1">
        <v>6</v>
      </c>
    </row>
    <row r="125" spans="1:6" hidden="1">
      <c r="A125" t="s">
        <v>888</v>
      </c>
      <c r="B125" s="1" t="s">
        <v>123</v>
      </c>
      <c r="C125" s="1" t="s">
        <v>1194</v>
      </c>
      <c r="D125" s="1" t="s">
        <v>1000</v>
      </c>
      <c r="E125" s="1" t="s">
        <v>1002</v>
      </c>
      <c r="F125" s="1">
        <v>7</v>
      </c>
    </row>
    <row r="126" spans="1:6" hidden="1">
      <c r="A126" t="s">
        <v>894</v>
      </c>
      <c r="B126" s="1" t="s">
        <v>124</v>
      </c>
      <c r="C126" s="1" t="s">
        <v>1195</v>
      </c>
      <c r="D126" s="1" t="s">
        <v>973</v>
      </c>
      <c r="E126" s="1" t="s">
        <v>973</v>
      </c>
      <c r="F126" s="1">
        <v>5</v>
      </c>
    </row>
    <row r="127" spans="1:6" hidden="1">
      <c r="A127" t="s">
        <v>894</v>
      </c>
      <c r="B127" s="1" t="s">
        <v>125</v>
      </c>
      <c r="C127" s="1" t="s">
        <v>1195</v>
      </c>
      <c r="D127" s="1" t="s">
        <v>973</v>
      </c>
      <c r="E127" s="1" t="s">
        <v>995</v>
      </c>
      <c r="F127" s="1">
        <v>4</v>
      </c>
    </row>
    <row r="128" spans="1:6" hidden="1">
      <c r="A128" t="s">
        <v>894</v>
      </c>
      <c r="B128" s="1" t="s">
        <v>126</v>
      </c>
      <c r="C128" s="1" t="s">
        <v>1195</v>
      </c>
      <c r="D128" s="1" t="s">
        <v>973</v>
      </c>
      <c r="E128" s="1" t="s">
        <v>1002</v>
      </c>
      <c r="F128" s="1">
        <v>4</v>
      </c>
    </row>
    <row r="129" spans="1:6" hidden="1">
      <c r="A129" t="s">
        <v>894</v>
      </c>
      <c r="B129" s="1" t="s">
        <v>127</v>
      </c>
      <c r="C129" s="1" t="s">
        <v>1196</v>
      </c>
      <c r="D129" s="1" t="s">
        <v>1002</v>
      </c>
      <c r="E129" s="1" t="s">
        <v>973</v>
      </c>
      <c r="F129" s="1">
        <v>5</v>
      </c>
    </row>
    <row r="130" spans="1:6" hidden="1">
      <c r="A130" t="s">
        <v>894</v>
      </c>
      <c r="B130" s="1" t="s">
        <v>128</v>
      </c>
      <c r="C130" s="1" t="s">
        <v>1196</v>
      </c>
      <c r="D130" s="1" t="s">
        <v>1002</v>
      </c>
      <c r="E130" s="1" t="s">
        <v>995</v>
      </c>
      <c r="F130" s="1">
        <v>6</v>
      </c>
    </row>
    <row r="131" spans="1:6" hidden="1">
      <c r="A131" t="s">
        <v>894</v>
      </c>
      <c r="B131" s="1" t="s">
        <v>129</v>
      </c>
      <c r="C131" s="1" t="s">
        <v>1196</v>
      </c>
      <c r="D131" s="1" t="s">
        <v>1002</v>
      </c>
      <c r="E131" s="1" t="s">
        <v>1002</v>
      </c>
      <c r="F131" s="1">
        <v>6</v>
      </c>
    </row>
    <row r="132" spans="1:6" hidden="1">
      <c r="A132" t="s">
        <v>894</v>
      </c>
      <c r="B132" s="1" t="s">
        <v>130</v>
      </c>
      <c r="C132" s="1" t="s">
        <v>1196</v>
      </c>
      <c r="D132" s="1" t="s">
        <v>1002</v>
      </c>
      <c r="E132" s="1" t="s">
        <v>1000</v>
      </c>
      <c r="F132" s="1">
        <v>2</v>
      </c>
    </row>
    <row r="133" spans="1:6" hidden="1">
      <c r="A133" t="s">
        <v>918</v>
      </c>
      <c r="B133" s="1" t="s">
        <v>131</v>
      </c>
      <c r="C133" s="1" t="s">
        <v>1197</v>
      </c>
      <c r="D133" s="1" t="s">
        <v>1002</v>
      </c>
      <c r="E133" s="1" t="s">
        <v>973</v>
      </c>
      <c r="F133" s="1">
        <v>4</v>
      </c>
    </row>
    <row r="134" spans="1:6" hidden="1">
      <c r="A134" t="s">
        <v>918</v>
      </c>
      <c r="B134" s="1" t="s">
        <v>132</v>
      </c>
      <c r="C134" s="1" t="s">
        <v>1197</v>
      </c>
      <c r="D134" s="1" t="s">
        <v>1002</v>
      </c>
      <c r="E134" s="1" t="s">
        <v>995</v>
      </c>
      <c r="F134" s="1">
        <v>8</v>
      </c>
    </row>
    <row r="135" spans="1:6" hidden="1">
      <c r="A135" t="s">
        <v>918</v>
      </c>
      <c r="B135" s="1" t="s">
        <v>133</v>
      </c>
      <c r="C135" s="1" t="s">
        <v>1197</v>
      </c>
      <c r="D135" s="1" t="s">
        <v>1002</v>
      </c>
      <c r="E135" s="1" t="s">
        <v>1002</v>
      </c>
      <c r="F135" s="1">
        <v>10</v>
      </c>
    </row>
    <row r="136" spans="1:6" hidden="1">
      <c r="A136" t="s">
        <v>918</v>
      </c>
      <c r="B136" s="1" t="s">
        <v>134</v>
      </c>
      <c r="C136" s="1" t="s">
        <v>1197</v>
      </c>
      <c r="D136" s="1" t="s">
        <v>1002</v>
      </c>
      <c r="E136" s="1" t="s">
        <v>1000</v>
      </c>
      <c r="F136" s="1">
        <v>4</v>
      </c>
    </row>
    <row r="137" spans="1:6" hidden="1">
      <c r="A137" t="s">
        <v>918</v>
      </c>
      <c r="B137" s="1" t="s">
        <v>135</v>
      </c>
      <c r="C137" s="1" t="s">
        <v>1198</v>
      </c>
      <c r="D137" s="1" t="s">
        <v>1001</v>
      </c>
      <c r="E137" s="1" t="s">
        <v>973</v>
      </c>
      <c r="F137" s="1">
        <v>2</v>
      </c>
    </row>
    <row r="138" spans="1:6" hidden="1">
      <c r="A138" t="s">
        <v>918</v>
      </c>
      <c r="B138" s="1" t="s">
        <v>136</v>
      </c>
      <c r="C138" s="1" t="s">
        <v>1198</v>
      </c>
      <c r="D138" s="1" t="s">
        <v>1001</v>
      </c>
      <c r="E138" s="1" t="s">
        <v>995</v>
      </c>
      <c r="F138" s="1">
        <v>10</v>
      </c>
    </row>
    <row r="139" spans="1:6" hidden="1">
      <c r="A139" t="s">
        <v>918</v>
      </c>
      <c r="B139" s="1" t="s">
        <v>137</v>
      </c>
      <c r="C139" s="1" t="s">
        <v>1198</v>
      </c>
      <c r="D139" s="1" t="s">
        <v>1001</v>
      </c>
      <c r="E139" s="1" t="s">
        <v>1002</v>
      </c>
      <c r="F139" s="1">
        <v>10</v>
      </c>
    </row>
    <row r="140" spans="1:6" hidden="1">
      <c r="A140" t="s">
        <v>918</v>
      </c>
      <c r="B140" s="1" t="s">
        <v>138</v>
      </c>
      <c r="C140" s="1" t="s">
        <v>1198</v>
      </c>
      <c r="D140" s="1" t="s">
        <v>1001</v>
      </c>
      <c r="E140" s="1" t="s">
        <v>1000</v>
      </c>
      <c r="F140" s="1">
        <v>3</v>
      </c>
    </row>
    <row r="141" spans="1:6" hidden="1">
      <c r="A141" t="s">
        <v>895</v>
      </c>
      <c r="B141" s="1" t="s">
        <v>139</v>
      </c>
      <c r="C141" s="1" t="s">
        <v>1199</v>
      </c>
      <c r="D141" s="1" t="s">
        <v>1013</v>
      </c>
      <c r="E141" s="1" t="s">
        <v>973</v>
      </c>
      <c r="F141" s="1">
        <v>2</v>
      </c>
    </row>
    <row r="142" spans="1:6" hidden="1">
      <c r="A142" t="s">
        <v>895</v>
      </c>
      <c r="B142" s="1" t="s">
        <v>140</v>
      </c>
      <c r="C142" s="1" t="s">
        <v>1199</v>
      </c>
      <c r="D142" s="1" t="s">
        <v>1013</v>
      </c>
      <c r="E142" s="1" t="s">
        <v>995</v>
      </c>
      <c r="F142" s="1">
        <v>10</v>
      </c>
    </row>
    <row r="143" spans="1:6" hidden="1">
      <c r="A143" t="s">
        <v>895</v>
      </c>
      <c r="B143" s="1" t="s">
        <v>141</v>
      </c>
      <c r="C143" s="1" t="s">
        <v>1199</v>
      </c>
      <c r="D143" s="1" t="s">
        <v>1013</v>
      </c>
      <c r="E143" s="1" t="s">
        <v>1002</v>
      </c>
      <c r="F143" s="1">
        <v>8</v>
      </c>
    </row>
    <row r="144" spans="1:6" hidden="1">
      <c r="A144" t="s">
        <v>895</v>
      </c>
      <c r="B144" s="1" t="s">
        <v>142</v>
      </c>
      <c r="C144" s="1" t="s">
        <v>1199</v>
      </c>
      <c r="D144" s="1" t="s">
        <v>1013</v>
      </c>
      <c r="E144" s="1" t="s">
        <v>1000</v>
      </c>
      <c r="F144" s="1">
        <v>4</v>
      </c>
    </row>
    <row r="145" spans="1:6" hidden="1">
      <c r="A145" t="s">
        <v>895</v>
      </c>
      <c r="B145" s="1" t="s">
        <v>143</v>
      </c>
      <c r="C145" s="1" t="s">
        <v>1200</v>
      </c>
      <c r="D145" s="1" t="s">
        <v>975</v>
      </c>
      <c r="E145" s="1" t="s">
        <v>973</v>
      </c>
      <c r="F145" s="1">
        <v>4</v>
      </c>
    </row>
    <row r="146" spans="1:6" hidden="1">
      <c r="A146" t="s">
        <v>895</v>
      </c>
      <c r="B146" s="1" t="s">
        <v>144</v>
      </c>
      <c r="C146" s="1" t="s">
        <v>1200</v>
      </c>
      <c r="D146" s="1" t="s">
        <v>975</v>
      </c>
      <c r="E146" s="1" t="s">
        <v>995</v>
      </c>
      <c r="F146" s="1">
        <v>10</v>
      </c>
    </row>
    <row r="147" spans="1:6" hidden="1">
      <c r="A147" t="s">
        <v>895</v>
      </c>
      <c r="B147" s="1" t="s">
        <v>145</v>
      </c>
      <c r="C147" s="1" t="s">
        <v>1200</v>
      </c>
      <c r="D147" s="1" t="s">
        <v>975</v>
      </c>
      <c r="E147" s="1" t="s">
        <v>1002</v>
      </c>
      <c r="F147" s="1">
        <v>10</v>
      </c>
    </row>
    <row r="148" spans="1:6" hidden="1">
      <c r="A148" t="s">
        <v>895</v>
      </c>
      <c r="B148" s="1" t="s">
        <v>146</v>
      </c>
      <c r="C148" s="1" t="s">
        <v>1200</v>
      </c>
      <c r="D148" s="1" t="s">
        <v>975</v>
      </c>
      <c r="E148" s="1" t="s">
        <v>1000</v>
      </c>
      <c r="F148" s="1">
        <v>4</v>
      </c>
    </row>
    <row r="149" spans="1:6" hidden="1">
      <c r="A149" t="s">
        <v>895</v>
      </c>
      <c r="B149" s="1" t="s">
        <v>147</v>
      </c>
      <c r="C149" s="1" t="s">
        <v>1201</v>
      </c>
      <c r="D149" s="1" t="s">
        <v>977</v>
      </c>
      <c r="E149" s="1" t="s">
        <v>973</v>
      </c>
      <c r="F149" s="1">
        <v>2</v>
      </c>
    </row>
    <row r="150" spans="1:6" hidden="1">
      <c r="A150" t="s">
        <v>895</v>
      </c>
      <c r="B150" s="1" t="s">
        <v>148</v>
      </c>
      <c r="C150" s="1" t="s">
        <v>1201</v>
      </c>
      <c r="D150" s="1" t="s">
        <v>977</v>
      </c>
      <c r="E150" s="1" t="s">
        <v>995</v>
      </c>
      <c r="F150" s="1">
        <v>9</v>
      </c>
    </row>
    <row r="151" spans="1:6" hidden="1">
      <c r="A151" t="s">
        <v>895</v>
      </c>
      <c r="B151" s="1" t="s">
        <v>149</v>
      </c>
      <c r="C151" s="1" t="s">
        <v>1201</v>
      </c>
      <c r="D151" s="1" t="s">
        <v>977</v>
      </c>
      <c r="E151" s="1" t="s">
        <v>1002</v>
      </c>
      <c r="F151" s="1">
        <v>8</v>
      </c>
    </row>
    <row r="152" spans="1:6" hidden="1">
      <c r="A152" t="s">
        <v>895</v>
      </c>
      <c r="B152" s="1" t="s">
        <v>150</v>
      </c>
      <c r="C152" s="1" t="s">
        <v>1201</v>
      </c>
      <c r="D152" s="1" t="s">
        <v>977</v>
      </c>
      <c r="E152" s="1" t="s">
        <v>1000</v>
      </c>
      <c r="F152" s="1">
        <v>5</v>
      </c>
    </row>
    <row r="153" spans="1:6" hidden="1">
      <c r="A153" t="s">
        <v>875</v>
      </c>
      <c r="B153" s="1" t="s">
        <v>151</v>
      </c>
      <c r="C153" s="1" t="s">
        <v>1202</v>
      </c>
      <c r="D153" s="1" t="s">
        <v>973</v>
      </c>
      <c r="E153" s="1" t="s">
        <v>973</v>
      </c>
      <c r="F153" s="1">
        <v>4</v>
      </c>
    </row>
    <row r="154" spans="1:6" hidden="1">
      <c r="A154" t="s">
        <v>875</v>
      </c>
      <c r="B154" s="1" t="s">
        <v>152</v>
      </c>
      <c r="C154" s="1" t="s">
        <v>1202</v>
      </c>
      <c r="D154" s="1" t="s">
        <v>973</v>
      </c>
      <c r="E154" s="1" t="s">
        <v>995</v>
      </c>
      <c r="F154" s="1">
        <v>4</v>
      </c>
    </row>
    <row r="155" spans="1:6" hidden="1">
      <c r="A155" t="s">
        <v>875</v>
      </c>
      <c r="B155" s="1" t="s">
        <v>153</v>
      </c>
      <c r="C155" s="1" t="s">
        <v>1202</v>
      </c>
      <c r="D155" s="1" t="s">
        <v>973</v>
      </c>
      <c r="E155" s="1" t="s">
        <v>1002</v>
      </c>
      <c r="F155" s="1">
        <v>6</v>
      </c>
    </row>
    <row r="156" spans="1:6" hidden="1">
      <c r="A156" t="s">
        <v>875</v>
      </c>
      <c r="B156" s="1" t="s">
        <v>154</v>
      </c>
      <c r="C156" s="1" t="s">
        <v>1202</v>
      </c>
      <c r="D156" s="1" t="s">
        <v>973</v>
      </c>
      <c r="E156" s="1" t="s">
        <v>1000</v>
      </c>
      <c r="F156" s="1">
        <v>5</v>
      </c>
    </row>
    <row r="157" spans="1:6" hidden="1">
      <c r="A157" t="s">
        <v>875</v>
      </c>
      <c r="B157" s="1" t="s">
        <v>155</v>
      </c>
      <c r="C157" s="1" t="s">
        <v>1203</v>
      </c>
      <c r="D157" s="1" t="s">
        <v>995</v>
      </c>
      <c r="E157" s="1" t="s">
        <v>973</v>
      </c>
      <c r="F157" s="1">
        <v>2</v>
      </c>
    </row>
    <row r="158" spans="1:6" hidden="1">
      <c r="A158" t="s">
        <v>875</v>
      </c>
      <c r="B158" s="1" t="s">
        <v>156</v>
      </c>
      <c r="C158" s="1" t="s">
        <v>1203</v>
      </c>
      <c r="D158" s="1" t="s">
        <v>995</v>
      </c>
      <c r="E158" s="1" t="s">
        <v>995</v>
      </c>
      <c r="F158" s="1">
        <v>8</v>
      </c>
    </row>
    <row r="159" spans="1:6" hidden="1">
      <c r="A159" t="s">
        <v>875</v>
      </c>
      <c r="B159" s="1" t="s">
        <v>157</v>
      </c>
      <c r="C159" s="1" t="s">
        <v>1203</v>
      </c>
      <c r="D159" s="1" t="s">
        <v>995</v>
      </c>
      <c r="E159" s="1" t="s">
        <v>1002</v>
      </c>
      <c r="F159" s="1">
        <v>9</v>
      </c>
    </row>
    <row r="160" spans="1:6" hidden="1">
      <c r="A160" t="s">
        <v>875</v>
      </c>
      <c r="B160" s="1" t="s">
        <v>158</v>
      </c>
      <c r="C160" s="1" t="s">
        <v>1203</v>
      </c>
      <c r="D160" s="1" t="s">
        <v>995</v>
      </c>
      <c r="E160" s="1" t="s">
        <v>1000</v>
      </c>
      <c r="F160" s="1">
        <v>5</v>
      </c>
    </row>
    <row r="161" spans="1:6" hidden="1">
      <c r="A161" t="s">
        <v>875</v>
      </c>
      <c r="B161" s="1" t="s">
        <v>159</v>
      </c>
      <c r="C161" s="1" t="s">
        <v>1204</v>
      </c>
      <c r="D161" s="1" t="s">
        <v>1002</v>
      </c>
      <c r="E161" s="1" t="s">
        <v>973</v>
      </c>
      <c r="F161" s="1">
        <v>3</v>
      </c>
    </row>
    <row r="162" spans="1:6" hidden="1">
      <c r="A162" t="s">
        <v>875</v>
      </c>
      <c r="B162" s="1" t="s">
        <v>160</v>
      </c>
      <c r="C162" s="1" t="s">
        <v>1204</v>
      </c>
      <c r="D162" s="1" t="s">
        <v>1002</v>
      </c>
      <c r="E162" s="1" t="s">
        <v>995</v>
      </c>
      <c r="F162" s="1">
        <v>10</v>
      </c>
    </row>
    <row r="163" spans="1:6" hidden="1">
      <c r="A163" t="s">
        <v>875</v>
      </c>
      <c r="B163" s="1" t="s">
        <v>161</v>
      </c>
      <c r="C163" s="1" t="s">
        <v>1204</v>
      </c>
      <c r="D163" s="1" t="s">
        <v>1002</v>
      </c>
      <c r="E163" s="1" t="s">
        <v>1002</v>
      </c>
      <c r="F163" s="1">
        <v>10</v>
      </c>
    </row>
    <row r="164" spans="1:6" hidden="1">
      <c r="A164" t="s">
        <v>875</v>
      </c>
      <c r="B164" s="1" t="s">
        <v>162</v>
      </c>
      <c r="C164" s="1" t="s">
        <v>1204</v>
      </c>
      <c r="D164" s="1" t="s">
        <v>1002</v>
      </c>
      <c r="E164" s="1" t="s">
        <v>1000</v>
      </c>
      <c r="F164" s="1">
        <v>4</v>
      </c>
    </row>
    <row r="165" spans="1:6" hidden="1">
      <c r="A165" t="s">
        <v>875</v>
      </c>
      <c r="B165" s="1" t="s">
        <v>163</v>
      </c>
      <c r="C165" s="1" t="s">
        <v>1205</v>
      </c>
      <c r="D165" s="1" t="s">
        <v>1000</v>
      </c>
      <c r="E165" s="1" t="s">
        <v>973</v>
      </c>
      <c r="F165" s="1">
        <v>4</v>
      </c>
    </row>
    <row r="166" spans="1:6" hidden="1">
      <c r="A166" t="s">
        <v>875</v>
      </c>
      <c r="B166" s="1" t="s">
        <v>164</v>
      </c>
      <c r="C166" s="1" t="s">
        <v>1205</v>
      </c>
      <c r="D166" s="1" t="s">
        <v>1000</v>
      </c>
      <c r="E166" s="1" t="s">
        <v>995</v>
      </c>
      <c r="F166" s="1">
        <v>8</v>
      </c>
    </row>
    <row r="167" spans="1:6" hidden="1">
      <c r="A167" t="s">
        <v>875</v>
      </c>
      <c r="B167" s="1" t="s">
        <v>165</v>
      </c>
      <c r="C167" s="1" t="s">
        <v>1205</v>
      </c>
      <c r="D167" s="1" t="s">
        <v>1000</v>
      </c>
      <c r="E167" s="1" t="s">
        <v>1002</v>
      </c>
      <c r="F167" s="1">
        <v>9</v>
      </c>
    </row>
    <row r="168" spans="1:6" hidden="1">
      <c r="A168" t="s">
        <v>875</v>
      </c>
      <c r="B168" s="1" t="s">
        <v>166</v>
      </c>
      <c r="C168" s="1" t="s">
        <v>1205</v>
      </c>
      <c r="D168" s="1" t="s">
        <v>1000</v>
      </c>
      <c r="E168" s="1" t="s">
        <v>1000</v>
      </c>
      <c r="F168" s="1">
        <v>4</v>
      </c>
    </row>
    <row r="169" spans="1:6" hidden="1">
      <c r="A169" t="s">
        <v>875</v>
      </c>
      <c r="B169" s="1" t="s">
        <v>167</v>
      </c>
      <c r="C169" s="1" t="s">
        <v>1206</v>
      </c>
      <c r="D169" s="1" t="s">
        <v>1013</v>
      </c>
      <c r="E169" s="1" t="s">
        <v>973</v>
      </c>
      <c r="F169" s="1">
        <v>4</v>
      </c>
    </row>
    <row r="170" spans="1:6" hidden="1">
      <c r="A170" t="s">
        <v>875</v>
      </c>
      <c r="B170" s="1" t="s">
        <v>168</v>
      </c>
      <c r="C170" s="1" t="s">
        <v>1206</v>
      </c>
      <c r="D170" s="1" t="s">
        <v>1013</v>
      </c>
      <c r="E170" s="1" t="s">
        <v>995</v>
      </c>
      <c r="F170" s="1">
        <v>9</v>
      </c>
    </row>
    <row r="171" spans="1:6" hidden="1">
      <c r="A171" t="s">
        <v>875</v>
      </c>
      <c r="B171" s="1" t="s">
        <v>169</v>
      </c>
      <c r="C171" s="1" t="s">
        <v>1206</v>
      </c>
      <c r="D171" s="1" t="s">
        <v>1013</v>
      </c>
      <c r="E171" s="1" t="s">
        <v>1002</v>
      </c>
      <c r="F171" s="1">
        <v>8</v>
      </c>
    </row>
    <row r="172" spans="1:6" hidden="1">
      <c r="A172" t="s">
        <v>875</v>
      </c>
      <c r="B172" s="1" t="s">
        <v>170</v>
      </c>
      <c r="C172" s="1" t="s">
        <v>1206</v>
      </c>
      <c r="D172" s="1" t="s">
        <v>1013</v>
      </c>
      <c r="E172" s="1" t="s">
        <v>1000</v>
      </c>
      <c r="F172" s="1">
        <v>5</v>
      </c>
    </row>
    <row r="173" spans="1:6" hidden="1">
      <c r="A173" t="s">
        <v>860</v>
      </c>
      <c r="B173" s="1" t="s">
        <v>171</v>
      </c>
      <c r="C173" s="1" t="s">
        <v>1207</v>
      </c>
      <c r="D173" s="1" t="s">
        <v>995</v>
      </c>
      <c r="E173" s="1" t="s">
        <v>973</v>
      </c>
      <c r="F173" s="1">
        <v>2</v>
      </c>
    </row>
    <row r="174" spans="1:6" hidden="1">
      <c r="A174" t="s">
        <v>860</v>
      </c>
      <c r="B174" s="1" t="s">
        <v>172</v>
      </c>
      <c r="C174" s="1" t="s">
        <v>1207</v>
      </c>
      <c r="D174" s="1" t="s">
        <v>995</v>
      </c>
      <c r="E174" s="1" t="s">
        <v>995</v>
      </c>
      <c r="F174" s="1">
        <v>3</v>
      </c>
    </row>
    <row r="175" spans="1:6" hidden="1">
      <c r="A175" t="s">
        <v>860</v>
      </c>
      <c r="B175" s="1" t="s">
        <v>173</v>
      </c>
      <c r="C175" s="1" t="s">
        <v>1207</v>
      </c>
      <c r="D175" s="1" t="s">
        <v>995</v>
      </c>
      <c r="E175" s="1" t="s">
        <v>1002</v>
      </c>
      <c r="F175" s="1">
        <v>9</v>
      </c>
    </row>
    <row r="176" spans="1:6" hidden="1">
      <c r="A176" t="s">
        <v>860</v>
      </c>
      <c r="B176" s="1" t="s">
        <v>174</v>
      </c>
      <c r="C176" s="1" t="s">
        <v>1207</v>
      </c>
      <c r="D176" s="1" t="s">
        <v>995</v>
      </c>
      <c r="E176" s="1" t="s">
        <v>1000</v>
      </c>
      <c r="F176" s="1">
        <v>4</v>
      </c>
    </row>
    <row r="177" spans="1:6" hidden="1">
      <c r="A177" t="s">
        <v>860</v>
      </c>
      <c r="B177" s="1" t="s">
        <v>175</v>
      </c>
      <c r="C177" s="1" t="s">
        <v>1208</v>
      </c>
      <c r="D177" s="1" t="s">
        <v>1002</v>
      </c>
      <c r="E177" s="1" t="s">
        <v>973</v>
      </c>
      <c r="F177" s="1">
        <v>1</v>
      </c>
    </row>
    <row r="178" spans="1:6" hidden="1">
      <c r="A178" t="s">
        <v>860</v>
      </c>
      <c r="B178" s="1" t="s">
        <v>176</v>
      </c>
      <c r="C178" s="1" t="s">
        <v>1208</v>
      </c>
      <c r="D178" s="1" t="s">
        <v>1002</v>
      </c>
      <c r="E178" s="1" t="s">
        <v>995</v>
      </c>
      <c r="F178" s="1">
        <v>6</v>
      </c>
    </row>
    <row r="179" spans="1:6" hidden="1">
      <c r="A179" t="s">
        <v>860</v>
      </c>
      <c r="B179" s="1" t="s">
        <v>177</v>
      </c>
      <c r="C179" s="1" t="s">
        <v>1208</v>
      </c>
      <c r="D179" s="1" t="s">
        <v>1002</v>
      </c>
      <c r="E179" s="1" t="s">
        <v>1002</v>
      </c>
      <c r="F179" s="1">
        <v>9</v>
      </c>
    </row>
    <row r="180" spans="1:6" hidden="1">
      <c r="A180" t="s">
        <v>860</v>
      </c>
      <c r="B180" s="1" t="s">
        <v>178</v>
      </c>
      <c r="C180" s="1" t="s">
        <v>1208</v>
      </c>
      <c r="D180" s="1" t="s">
        <v>1002</v>
      </c>
      <c r="E180" s="1" t="s">
        <v>1000</v>
      </c>
      <c r="F180" s="1">
        <v>2</v>
      </c>
    </row>
    <row r="181" spans="1:6" hidden="1">
      <c r="A181" t="s">
        <v>860</v>
      </c>
      <c r="B181" s="1" t="s">
        <v>179</v>
      </c>
      <c r="C181" s="1" t="s">
        <v>1209</v>
      </c>
      <c r="D181" s="1" t="s">
        <v>1000</v>
      </c>
      <c r="E181" s="1" t="s">
        <v>995</v>
      </c>
      <c r="F181" s="1">
        <v>6</v>
      </c>
    </row>
    <row r="182" spans="1:6" hidden="1">
      <c r="A182" t="s">
        <v>860</v>
      </c>
      <c r="B182" s="1" t="s">
        <v>180</v>
      </c>
      <c r="C182" s="1" t="s">
        <v>1209</v>
      </c>
      <c r="D182" s="1" t="s">
        <v>1000</v>
      </c>
      <c r="E182" s="1" t="s">
        <v>1002</v>
      </c>
      <c r="F182" s="1">
        <v>7</v>
      </c>
    </row>
    <row r="183" spans="1:6" hidden="1">
      <c r="A183" t="s">
        <v>860</v>
      </c>
      <c r="B183" s="1" t="s">
        <v>181</v>
      </c>
      <c r="C183" s="1" t="s">
        <v>1209</v>
      </c>
      <c r="D183" s="1" t="s">
        <v>1000</v>
      </c>
      <c r="E183" s="1" t="s">
        <v>1000</v>
      </c>
      <c r="F183" s="1">
        <v>3</v>
      </c>
    </row>
    <row r="184" spans="1:6" hidden="1">
      <c r="A184" t="s">
        <v>860</v>
      </c>
      <c r="B184" s="1" t="s">
        <v>182</v>
      </c>
      <c r="C184" s="1" t="s">
        <v>1210</v>
      </c>
      <c r="D184" s="1" t="s">
        <v>1013</v>
      </c>
      <c r="E184" s="1" t="s">
        <v>995</v>
      </c>
      <c r="F184" s="1">
        <v>4</v>
      </c>
    </row>
    <row r="185" spans="1:6" hidden="1">
      <c r="A185" t="s">
        <v>860</v>
      </c>
      <c r="B185" s="1" t="s">
        <v>183</v>
      </c>
      <c r="C185" s="1" t="s">
        <v>1210</v>
      </c>
      <c r="D185" s="1" t="s">
        <v>1013</v>
      </c>
      <c r="E185" s="1" t="s">
        <v>1002</v>
      </c>
      <c r="F185" s="1">
        <v>8</v>
      </c>
    </row>
    <row r="186" spans="1:6" hidden="1">
      <c r="A186" t="s">
        <v>860</v>
      </c>
      <c r="B186" s="1" t="s">
        <v>184</v>
      </c>
      <c r="C186" s="1" t="s">
        <v>1210</v>
      </c>
      <c r="D186" s="1" t="s">
        <v>1013</v>
      </c>
      <c r="E186" s="1" t="s">
        <v>1000</v>
      </c>
      <c r="F186" s="1">
        <v>1</v>
      </c>
    </row>
    <row r="187" spans="1:6" hidden="1">
      <c r="A187" t="s">
        <v>901</v>
      </c>
      <c r="B187" s="1" t="s">
        <v>185</v>
      </c>
      <c r="C187" s="1" t="s">
        <v>1211</v>
      </c>
      <c r="D187" s="1" t="s">
        <v>973</v>
      </c>
      <c r="E187" s="1" t="s">
        <v>973</v>
      </c>
      <c r="F187" s="1">
        <v>3</v>
      </c>
    </row>
    <row r="188" spans="1:6" hidden="1">
      <c r="A188" t="s">
        <v>901</v>
      </c>
      <c r="B188" s="1" t="s">
        <v>186</v>
      </c>
      <c r="C188" s="1" t="s">
        <v>1211</v>
      </c>
      <c r="D188" s="1" t="s">
        <v>973</v>
      </c>
      <c r="E188" s="1" t="s">
        <v>995</v>
      </c>
      <c r="F188" s="1">
        <v>10</v>
      </c>
    </row>
    <row r="189" spans="1:6" hidden="1">
      <c r="A189" t="s">
        <v>901</v>
      </c>
      <c r="B189" s="1" t="s">
        <v>187</v>
      </c>
      <c r="C189" s="1" t="s">
        <v>1211</v>
      </c>
      <c r="D189" s="1" t="s">
        <v>973</v>
      </c>
      <c r="E189" s="1" t="s">
        <v>1002</v>
      </c>
      <c r="F189" s="1">
        <v>10</v>
      </c>
    </row>
    <row r="190" spans="1:6" hidden="1">
      <c r="A190" t="s">
        <v>901</v>
      </c>
      <c r="B190" s="1" t="s">
        <v>188</v>
      </c>
      <c r="C190" s="1" t="s">
        <v>1211</v>
      </c>
      <c r="D190" s="1" t="s">
        <v>973</v>
      </c>
      <c r="E190" s="1" t="s">
        <v>1000</v>
      </c>
      <c r="F190" s="1">
        <v>4</v>
      </c>
    </row>
    <row r="191" spans="1:6" hidden="1">
      <c r="A191" t="s">
        <v>901</v>
      </c>
      <c r="B191" s="1" t="s">
        <v>189</v>
      </c>
      <c r="C191" s="1" t="s">
        <v>1212</v>
      </c>
      <c r="D191" s="1" t="s">
        <v>995</v>
      </c>
      <c r="E191" s="1" t="s">
        <v>973</v>
      </c>
      <c r="F191" s="1">
        <v>3</v>
      </c>
    </row>
    <row r="192" spans="1:6" hidden="1">
      <c r="A192" t="s">
        <v>901</v>
      </c>
      <c r="B192" s="1" t="s">
        <v>190</v>
      </c>
      <c r="C192" s="1" t="s">
        <v>1212</v>
      </c>
      <c r="D192" s="1" t="s">
        <v>995</v>
      </c>
      <c r="E192" s="1" t="s">
        <v>995</v>
      </c>
      <c r="F192" s="1">
        <v>7</v>
      </c>
    </row>
    <row r="193" spans="1:6" hidden="1">
      <c r="A193" t="s">
        <v>901</v>
      </c>
      <c r="B193" s="1" t="s">
        <v>191</v>
      </c>
      <c r="C193" s="1" t="s">
        <v>1212</v>
      </c>
      <c r="D193" s="1" t="s">
        <v>995</v>
      </c>
      <c r="E193" s="1" t="s">
        <v>1002</v>
      </c>
      <c r="F193" s="1">
        <v>8</v>
      </c>
    </row>
    <row r="194" spans="1:6" hidden="1">
      <c r="A194" t="s">
        <v>901</v>
      </c>
      <c r="B194" s="1" t="s">
        <v>192</v>
      </c>
      <c r="C194" s="1" t="s">
        <v>1212</v>
      </c>
      <c r="D194" s="1" t="s">
        <v>995</v>
      </c>
      <c r="E194" s="1" t="s">
        <v>1000</v>
      </c>
      <c r="F194" s="1">
        <v>5</v>
      </c>
    </row>
    <row r="195" spans="1:6" hidden="1">
      <c r="A195" t="s">
        <v>901</v>
      </c>
      <c r="B195" s="1" t="s">
        <v>193</v>
      </c>
      <c r="C195" s="1" t="s">
        <v>1213</v>
      </c>
      <c r="D195" s="1" t="s">
        <v>1002</v>
      </c>
      <c r="E195" s="1" t="s">
        <v>973</v>
      </c>
      <c r="F195" s="1">
        <v>1</v>
      </c>
    </row>
    <row r="196" spans="1:6" hidden="1">
      <c r="A196" t="s">
        <v>901</v>
      </c>
      <c r="B196" s="1" t="s">
        <v>194</v>
      </c>
      <c r="C196" s="1" t="s">
        <v>1213</v>
      </c>
      <c r="D196" s="1" t="s">
        <v>1002</v>
      </c>
      <c r="E196" s="1" t="s">
        <v>995</v>
      </c>
      <c r="F196" s="1">
        <v>7</v>
      </c>
    </row>
    <row r="197" spans="1:6" hidden="1">
      <c r="A197" t="s">
        <v>901</v>
      </c>
      <c r="B197" s="1" t="s">
        <v>195</v>
      </c>
      <c r="C197" s="1" t="s">
        <v>1213</v>
      </c>
      <c r="D197" s="1" t="s">
        <v>1002</v>
      </c>
      <c r="E197" s="1" t="s">
        <v>1002</v>
      </c>
      <c r="F197" s="1">
        <v>11</v>
      </c>
    </row>
    <row r="198" spans="1:6" hidden="1">
      <c r="A198" t="s">
        <v>901</v>
      </c>
      <c r="B198" s="1" t="s">
        <v>196</v>
      </c>
      <c r="C198" s="1" t="s">
        <v>1213</v>
      </c>
      <c r="D198" s="1" t="s">
        <v>1002</v>
      </c>
      <c r="E198" s="1" t="s">
        <v>1000</v>
      </c>
      <c r="F198" s="1">
        <v>3</v>
      </c>
    </row>
    <row r="199" spans="1:6" hidden="1">
      <c r="A199" t="s">
        <v>871</v>
      </c>
      <c r="B199" s="1" t="s">
        <v>197</v>
      </c>
      <c r="C199" s="1" t="s">
        <v>1214</v>
      </c>
      <c r="D199" s="1" t="s">
        <v>973</v>
      </c>
      <c r="E199" s="1" t="s">
        <v>973</v>
      </c>
      <c r="F199" s="1">
        <v>2</v>
      </c>
    </row>
    <row r="200" spans="1:6" hidden="1">
      <c r="A200" t="s">
        <v>871</v>
      </c>
      <c r="B200" s="1" t="s">
        <v>198</v>
      </c>
      <c r="C200" s="1" t="s">
        <v>1214</v>
      </c>
      <c r="D200" s="1" t="s">
        <v>973</v>
      </c>
      <c r="E200" s="1" t="s">
        <v>995</v>
      </c>
      <c r="F200" s="1">
        <v>3</v>
      </c>
    </row>
    <row r="201" spans="1:6" hidden="1">
      <c r="A201" t="s">
        <v>871</v>
      </c>
      <c r="B201" s="1" t="s">
        <v>199</v>
      </c>
      <c r="C201" s="1" t="s">
        <v>1214</v>
      </c>
      <c r="D201" s="1" t="s">
        <v>973</v>
      </c>
      <c r="E201" s="1" t="s">
        <v>1002</v>
      </c>
      <c r="F201" s="1">
        <v>9</v>
      </c>
    </row>
    <row r="202" spans="1:6" hidden="1">
      <c r="A202" t="s">
        <v>871</v>
      </c>
      <c r="B202" s="1" t="s">
        <v>200</v>
      </c>
      <c r="C202" s="1" t="s">
        <v>1214</v>
      </c>
      <c r="D202" s="1" t="s">
        <v>973</v>
      </c>
      <c r="E202" s="1" t="s">
        <v>1000</v>
      </c>
      <c r="F202" s="1">
        <v>3</v>
      </c>
    </row>
    <row r="203" spans="1:6" hidden="1">
      <c r="A203" t="s">
        <v>871</v>
      </c>
      <c r="B203" s="1" t="s">
        <v>201</v>
      </c>
      <c r="C203" s="1" t="s">
        <v>1215</v>
      </c>
      <c r="D203" s="1" t="s">
        <v>995</v>
      </c>
      <c r="E203" s="1" t="s">
        <v>995</v>
      </c>
      <c r="F203" s="1">
        <v>5</v>
      </c>
    </row>
    <row r="204" spans="1:6" hidden="1">
      <c r="A204" t="s">
        <v>871</v>
      </c>
      <c r="B204" s="1" t="s">
        <v>202</v>
      </c>
      <c r="C204" s="1" t="s">
        <v>1215</v>
      </c>
      <c r="D204" s="1" t="s">
        <v>995</v>
      </c>
      <c r="E204" s="1" t="s">
        <v>1002</v>
      </c>
      <c r="F204" s="1">
        <v>7</v>
      </c>
    </row>
    <row r="205" spans="1:6" hidden="1">
      <c r="A205" t="s">
        <v>871</v>
      </c>
      <c r="B205" s="1" t="s">
        <v>203</v>
      </c>
      <c r="C205" s="1" t="s">
        <v>1215</v>
      </c>
      <c r="D205" s="1" t="s">
        <v>995</v>
      </c>
      <c r="E205" s="1" t="s">
        <v>1000</v>
      </c>
      <c r="F205" s="1">
        <v>2</v>
      </c>
    </row>
    <row r="206" spans="1:6" hidden="1">
      <c r="A206" t="s">
        <v>871</v>
      </c>
      <c r="B206" s="1" t="s">
        <v>204</v>
      </c>
      <c r="C206" s="1" t="s">
        <v>1216</v>
      </c>
      <c r="D206" s="1" t="s">
        <v>1002</v>
      </c>
      <c r="E206" s="1" t="s">
        <v>995</v>
      </c>
      <c r="F206" s="1">
        <v>7</v>
      </c>
    </row>
    <row r="207" spans="1:6" hidden="1">
      <c r="A207" t="s">
        <v>871</v>
      </c>
      <c r="B207" s="1" t="s">
        <v>205</v>
      </c>
      <c r="C207" s="1" t="s">
        <v>1216</v>
      </c>
      <c r="D207" s="1" t="s">
        <v>1002</v>
      </c>
      <c r="E207" s="1" t="s">
        <v>1002</v>
      </c>
      <c r="F207" s="1">
        <v>10</v>
      </c>
    </row>
    <row r="208" spans="1:6" hidden="1">
      <c r="A208" t="s">
        <v>871</v>
      </c>
      <c r="B208" s="1" t="s">
        <v>206</v>
      </c>
      <c r="C208" s="1" t="s">
        <v>1216</v>
      </c>
      <c r="D208" s="1" t="s">
        <v>1002</v>
      </c>
      <c r="E208" s="1" t="s">
        <v>1000</v>
      </c>
      <c r="F208" s="1">
        <v>4</v>
      </c>
    </row>
    <row r="209" spans="1:6" hidden="1">
      <c r="A209" t="s">
        <v>933</v>
      </c>
      <c r="B209" s="1" t="s">
        <v>207</v>
      </c>
      <c r="C209" s="1" t="s">
        <v>1217</v>
      </c>
      <c r="D209" s="1" t="s">
        <v>973</v>
      </c>
      <c r="E209" s="1" t="s">
        <v>973</v>
      </c>
      <c r="F209" s="1">
        <v>5</v>
      </c>
    </row>
    <row r="210" spans="1:6" hidden="1">
      <c r="A210" t="s">
        <v>933</v>
      </c>
      <c r="B210" s="1" t="s">
        <v>208</v>
      </c>
      <c r="C210" s="1" t="s">
        <v>1217</v>
      </c>
      <c r="D210" s="1" t="s">
        <v>973</v>
      </c>
      <c r="E210" s="1" t="s">
        <v>995</v>
      </c>
      <c r="F210" s="1">
        <v>10</v>
      </c>
    </row>
    <row r="211" spans="1:6" hidden="1">
      <c r="A211" t="s">
        <v>933</v>
      </c>
      <c r="B211" s="1" t="s">
        <v>209</v>
      </c>
      <c r="C211" s="1" t="s">
        <v>1217</v>
      </c>
      <c r="D211" s="1" t="s">
        <v>973</v>
      </c>
      <c r="E211" s="1" t="s">
        <v>1002</v>
      </c>
      <c r="F211" s="1">
        <v>10</v>
      </c>
    </row>
    <row r="212" spans="1:6" hidden="1">
      <c r="A212" t="s">
        <v>933</v>
      </c>
      <c r="B212" s="1" t="s">
        <v>210</v>
      </c>
      <c r="C212" s="1" t="s">
        <v>1217</v>
      </c>
      <c r="D212" s="1" t="s">
        <v>973</v>
      </c>
      <c r="E212" s="1" t="s">
        <v>1000</v>
      </c>
      <c r="F212" s="1">
        <v>4</v>
      </c>
    </row>
    <row r="213" spans="1:6" hidden="1">
      <c r="A213" t="s">
        <v>933</v>
      </c>
      <c r="B213" s="1" t="s">
        <v>211</v>
      </c>
      <c r="C213" s="1" t="s">
        <v>1218</v>
      </c>
      <c r="D213" s="1" t="s">
        <v>995</v>
      </c>
      <c r="E213" s="1" t="s">
        <v>973</v>
      </c>
      <c r="F213" s="1">
        <v>5</v>
      </c>
    </row>
    <row r="214" spans="1:6" hidden="1">
      <c r="A214" t="s">
        <v>933</v>
      </c>
      <c r="B214" s="1" t="s">
        <v>212</v>
      </c>
      <c r="C214" s="1" t="s">
        <v>1218</v>
      </c>
      <c r="D214" s="1" t="s">
        <v>995</v>
      </c>
      <c r="E214" s="1" t="s">
        <v>995</v>
      </c>
      <c r="F214" s="1">
        <v>10</v>
      </c>
    </row>
    <row r="215" spans="1:6" hidden="1">
      <c r="A215" t="s">
        <v>933</v>
      </c>
      <c r="B215" s="1" t="s">
        <v>213</v>
      </c>
      <c r="C215" s="1" t="s">
        <v>1218</v>
      </c>
      <c r="D215" s="1" t="s">
        <v>995</v>
      </c>
      <c r="E215" s="1" t="s">
        <v>1002</v>
      </c>
      <c r="F215" s="1">
        <v>10</v>
      </c>
    </row>
    <row r="216" spans="1:6" hidden="1">
      <c r="A216" t="s">
        <v>933</v>
      </c>
      <c r="B216" s="1" t="s">
        <v>214</v>
      </c>
      <c r="C216" s="1" t="s">
        <v>1218</v>
      </c>
      <c r="D216" s="1" t="s">
        <v>995</v>
      </c>
      <c r="E216" s="1" t="s">
        <v>1000</v>
      </c>
      <c r="F216" s="1">
        <v>3</v>
      </c>
    </row>
    <row r="217" spans="1:6" hidden="1">
      <c r="A217" t="s">
        <v>889</v>
      </c>
      <c r="B217" s="1" t="s">
        <v>215</v>
      </c>
      <c r="C217" s="1" t="s">
        <v>1219</v>
      </c>
      <c r="D217" s="1" t="s">
        <v>973</v>
      </c>
      <c r="E217" s="1" t="s">
        <v>973</v>
      </c>
      <c r="F217" s="1">
        <v>3</v>
      </c>
    </row>
    <row r="218" spans="1:6" hidden="1">
      <c r="A218" t="s">
        <v>889</v>
      </c>
      <c r="B218" s="1" t="s">
        <v>216</v>
      </c>
      <c r="C218" s="1" t="s">
        <v>1219</v>
      </c>
      <c r="D218" s="1" t="s">
        <v>973</v>
      </c>
      <c r="E218" s="1" t="s">
        <v>995</v>
      </c>
      <c r="F218" s="1">
        <v>7</v>
      </c>
    </row>
    <row r="219" spans="1:6" hidden="1">
      <c r="A219" t="s">
        <v>889</v>
      </c>
      <c r="B219" s="1" t="s">
        <v>217</v>
      </c>
      <c r="C219" s="1" t="s">
        <v>1219</v>
      </c>
      <c r="D219" s="1" t="s">
        <v>973</v>
      </c>
      <c r="E219" s="1" t="s">
        <v>1002</v>
      </c>
      <c r="F219" s="1">
        <v>8</v>
      </c>
    </row>
    <row r="220" spans="1:6" hidden="1">
      <c r="A220" t="s">
        <v>889</v>
      </c>
      <c r="B220" s="1" t="s">
        <v>218</v>
      </c>
      <c r="C220" s="1" t="s">
        <v>1219</v>
      </c>
      <c r="D220" s="1" t="s">
        <v>973</v>
      </c>
      <c r="E220" s="1" t="s">
        <v>1000</v>
      </c>
      <c r="F220" s="1">
        <v>2</v>
      </c>
    </row>
    <row r="221" spans="1:6" hidden="1">
      <c r="A221" t="s">
        <v>889</v>
      </c>
      <c r="B221" s="1" t="s">
        <v>219</v>
      </c>
      <c r="C221" s="1" t="s">
        <v>1220</v>
      </c>
      <c r="D221" s="1" t="s">
        <v>995</v>
      </c>
      <c r="E221" s="1" t="s">
        <v>973</v>
      </c>
      <c r="F221" s="1">
        <v>5</v>
      </c>
    </row>
    <row r="222" spans="1:6" hidden="1">
      <c r="A222" t="s">
        <v>889</v>
      </c>
      <c r="B222" s="1" t="s">
        <v>220</v>
      </c>
      <c r="C222" s="1" t="s">
        <v>1220</v>
      </c>
      <c r="D222" s="1" t="s">
        <v>995</v>
      </c>
      <c r="E222" s="1" t="s">
        <v>995</v>
      </c>
      <c r="F222" s="1">
        <v>8</v>
      </c>
    </row>
    <row r="223" spans="1:6" hidden="1">
      <c r="A223" t="s">
        <v>889</v>
      </c>
      <c r="B223" s="1" t="s">
        <v>221</v>
      </c>
      <c r="C223" s="1" t="s">
        <v>1220</v>
      </c>
      <c r="D223" s="1" t="s">
        <v>995</v>
      </c>
      <c r="E223" s="1" t="s">
        <v>1002</v>
      </c>
      <c r="F223" s="1">
        <v>10</v>
      </c>
    </row>
    <row r="224" spans="1:6" hidden="1">
      <c r="A224" t="s">
        <v>889</v>
      </c>
      <c r="B224" s="1" t="s">
        <v>222</v>
      </c>
      <c r="C224" s="1" t="s">
        <v>1220</v>
      </c>
      <c r="D224" s="1" t="s">
        <v>995</v>
      </c>
      <c r="E224" s="1" t="s">
        <v>1000</v>
      </c>
      <c r="F224" s="1">
        <v>4</v>
      </c>
    </row>
    <row r="225" spans="1:6" hidden="1">
      <c r="A225" t="s">
        <v>881</v>
      </c>
      <c r="B225" s="1" t="s">
        <v>223</v>
      </c>
      <c r="C225" s="1" t="s">
        <v>1221</v>
      </c>
      <c r="D225" s="1" t="s">
        <v>995</v>
      </c>
      <c r="E225" s="1" t="s">
        <v>973</v>
      </c>
      <c r="F225" s="1">
        <v>4</v>
      </c>
    </row>
    <row r="226" spans="1:6" hidden="1">
      <c r="A226" t="s">
        <v>881</v>
      </c>
      <c r="B226" s="1" t="s">
        <v>224</v>
      </c>
      <c r="C226" s="1" t="s">
        <v>1221</v>
      </c>
      <c r="D226" s="1" t="s">
        <v>995</v>
      </c>
      <c r="E226" s="1" t="s">
        <v>995</v>
      </c>
      <c r="F226" s="1">
        <v>10</v>
      </c>
    </row>
    <row r="227" spans="1:6" hidden="1">
      <c r="A227" t="s">
        <v>881</v>
      </c>
      <c r="B227" s="1" t="s">
        <v>225</v>
      </c>
      <c r="C227" s="1" t="s">
        <v>1221</v>
      </c>
      <c r="D227" s="1" t="s">
        <v>995</v>
      </c>
      <c r="E227" s="1" t="s">
        <v>1002</v>
      </c>
      <c r="F227" s="1">
        <v>11</v>
      </c>
    </row>
    <row r="228" spans="1:6" hidden="1">
      <c r="A228" t="s">
        <v>881</v>
      </c>
      <c r="B228" s="1" t="s">
        <v>226</v>
      </c>
      <c r="C228" s="1" t="s">
        <v>1221</v>
      </c>
      <c r="D228" s="1" t="s">
        <v>995</v>
      </c>
      <c r="E228" s="1" t="s">
        <v>1000</v>
      </c>
      <c r="F228" s="1">
        <v>4</v>
      </c>
    </row>
    <row r="229" spans="1:6" hidden="1">
      <c r="A229" t="s">
        <v>881</v>
      </c>
      <c r="B229" s="1" t="s">
        <v>227</v>
      </c>
      <c r="C229" s="1" t="s">
        <v>1222</v>
      </c>
      <c r="D229" s="1" t="s">
        <v>1002</v>
      </c>
      <c r="E229" s="1" t="s">
        <v>973</v>
      </c>
      <c r="F229" s="1">
        <v>4</v>
      </c>
    </row>
    <row r="230" spans="1:6" hidden="1">
      <c r="A230" t="s">
        <v>881</v>
      </c>
      <c r="B230" s="1" t="s">
        <v>228</v>
      </c>
      <c r="C230" s="1" t="s">
        <v>1222</v>
      </c>
      <c r="D230" s="1" t="s">
        <v>1002</v>
      </c>
      <c r="E230" s="1" t="s">
        <v>995</v>
      </c>
      <c r="F230" s="1">
        <v>8</v>
      </c>
    </row>
    <row r="231" spans="1:6" hidden="1">
      <c r="A231" t="s">
        <v>881</v>
      </c>
      <c r="B231" s="1" t="s">
        <v>229</v>
      </c>
      <c r="C231" s="1" t="s">
        <v>1222</v>
      </c>
      <c r="D231" s="1" t="s">
        <v>1002</v>
      </c>
      <c r="E231" s="1" t="s">
        <v>1002</v>
      </c>
      <c r="F231" s="1">
        <v>8</v>
      </c>
    </row>
    <row r="232" spans="1:6" hidden="1">
      <c r="A232" t="s">
        <v>881</v>
      </c>
      <c r="B232" s="1" t="s">
        <v>230</v>
      </c>
      <c r="C232" s="1" t="s">
        <v>1222</v>
      </c>
      <c r="D232" s="1" t="s">
        <v>1002</v>
      </c>
      <c r="E232" s="1" t="s">
        <v>1000</v>
      </c>
      <c r="F232" s="1">
        <v>3</v>
      </c>
    </row>
    <row r="233" spans="1:6" hidden="1">
      <c r="A233" t="s">
        <v>881</v>
      </c>
      <c r="B233" s="1" t="s">
        <v>231</v>
      </c>
      <c r="C233" s="1" t="s">
        <v>1223</v>
      </c>
      <c r="D233" s="1" t="s">
        <v>1001</v>
      </c>
      <c r="E233" s="1" t="s">
        <v>973</v>
      </c>
      <c r="F233" s="1">
        <v>4</v>
      </c>
    </row>
    <row r="234" spans="1:6" hidden="1">
      <c r="A234" t="s">
        <v>881</v>
      </c>
      <c r="B234" s="1" t="s">
        <v>232</v>
      </c>
      <c r="C234" s="1" t="s">
        <v>1223</v>
      </c>
      <c r="D234" s="1" t="s">
        <v>1001</v>
      </c>
      <c r="E234" s="1" t="s">
        <v>995</v>
      </c>
      <c r="F234" s="1">
        <v>4</v>
      </c>
    </row>
    <row r="235" spans="1:6" hidden="1">
      <c r="A235" t="s">
        <v>881</v>
      </c>
      <c r="B235" s="1" t="s">
        <v>233</v>
      </c>
      <c r="C235" s="1" t="s">
        <v>1223</v>
      </c>
      <c r="D235" s="1" t="s">
        <v>1001</v>
      </c>
      <c r="E235" s="1" t="s">
        <v>1002</v>
      </c>
      <c r="F235" s="1">
        <v>9</v>
      </c>
    </row>
    <row r="236" spans="1:6" hidden="1">
      <c r="A236" t="s">
        <v>881</v>
      </c>
      <c r="B236" s="1" t="s">
        <v>234</v>
      </c>
      <c r="C236" s="1" t="s">
        <v>1223</v>
      </c>
      <c r="D236" s="1" t="s">
        <v>1001</v>
      </c>
      <c r="E236" s="1" t="s">
        <v>1000</v>
      </c>
      <c r="F236" s="1">
        <v>4</v>
      </c>
    </row>
    <row r="237" spans="1:6" hidden="1">
      <c r="A237" t="s">
        <v>861</v>
      </c>
      <c r="B237" s="1" t="s">
        <v>235</v>
      </c>
      <c r="C237" s="1" t="s">
        <v>1224</v>
      </c>
      <c r="D237" s="1" t="s">
        <v>973</v>
      </c>
      <c r="E237" s="1" t="s">
        <v>973</v>
      </c>
      <c r="F237" s="1">
        <v>2</v>
      </c>
    </row>
    <row r="238" spans="1:6" hidden="1">
      <c r="A238" t="s">
        <v>861</v>
      </c>
      <c r="B238" s="1" t="s">
        <v>236</v>
      </c>
      <c r="C238" s="1" t="s">
        <v>1224</v>
      </c>
      <c r="D238" s="1" t="s">
        <v>973</v>
      </c>
      <c r="E238" s="1" t="s">
        <v>995</v>
      </c>
      <c r="F238" s="1">
        <v>5</v>
      </c>
    </row>
    <row r="239" spans="1:6" hidden="1">
      <c r="A239" t="s">
        <v>861</v>
      </c>
      <c r="B239" s="1" t="s">
        <v>237</v>
      </c>
      <c r="C239" s="1" t="s">
        <v>1224</v>
      </c>
      <c r="D239" s="1" t="s">
        <v>973</v>
      </c>
      <c r="E239" s="1" t="s">
        <v>1002</v>
      </c>
      <c r="F239" s="1">
        <v>6</v>
      </c>
    </row>
    <row r="240" spans="1:6" hidden="1">
      <c r="A240" t="s">
        <v>861</v>
      </c>
      <c r="B240" s="1" t="s">
        <v>238</v>
      </c>
      <c r="C240" s="1" t="s">
        <v>1224</v>
      </c>
      <c r="D240" s="1" t="s">
        <v>973</v>
      </c>
      <c r="E240" s="1" t="s">
        <v>1000</v>
      </c>
      <c r="F240" s="1">
        <v>3</v>
      </c>
    </row>
    <row r="241" spans="1:6" hidden="1">
      <c r="A241" t="s">
        <v>861</v>
      </c>
      <c r="B241" s="1" t="s">
        <v>239</v>
      </c>
      <c r="C241" s="1" t="s">
        <v>1225</v>
      </c>
      <c r="D241" s="1" t="s">
        <v>995</v>
      </c>
      <c r="E241" s="1" t="s">
        <v>973</v>
      </c>
      <c r="F241" s="1">
        <v>4</v>
      </c>
    </row>
    <row r="242" spans="1:6" hidden="1">
      <c r="A242" t="s">
        <v>861</v>
      </c>
      <c r="B242" s="1" t="s">
        <v>240</v>
      </c>
      <c r="C242" s="1" t="s">
        <v>1225</v>
      </c>
      <c r="D242" s="1" t="s">
        <v>995</v>
      </c>
      <c r="E242" s="1" t="s">
        <v>995</v>
      </c>
      <c r="F242" s="1">
        <v>6</v>
      </c>
    </row>
    <row r="243" spans="1:6" hidden="1">
      <c r="A243" t="s">
        <v>861</v>
      </c>
      <c r="B243" s="1" t="s">
        <v>241</v>
      </c>
      <c r="C243" s="1" t="s">
        <v>1225</v>
      </c>
      <c r="D243" s="1" t="s">
        <v>995</v>
      </c>
      <c r="E243" s="1" t="s">
        <v>1002</v>
      </c>
      <c r="F243" s="1">
        <v>8</v>
      </c>
    </row>
    <row r="244" spans="1:6" hidden="1">
      <c r="A244" t="s">
        <v>861</v>
      </c>
      <c r="B244" s="1" t="s">
        <v>242</v>
      </c>
      <c r="C244" s="1" t="s">
        <v>1225</v>
      </c>
      <c r="D244" s="1" t="s">
        <v>995</v>
      </c>
      <c r="E244" s="1" t="s">
        <v>1000</v>
      </c>
      <c r="F244" s="1">
        <v>3</v>
      </c>
    </row>
    <row r="245" spans="1:6" hidden="1">
      <c r="A245" t="s">
        <v>861</v>
      </c>
      <c r="B245" s="1" t="s">
        <v>243</v>
      </c>
      <c r="C245" s="1" t="s">
        <v>1226</v>
      </c>
      <c r="D245" s="1" t="s">
        <v>1002</v>
      </c>
      <c r="E245" s="1" t="s">
        <v>995</v>
      </c>
      <c r="F245" s="1">
        <v>4</v>
      </c>
    </row>
    <row r="246" spans="1:6" hidden="1">
      <c r="A246" t="s">
        <v>861</v>
      </c>
      <c r="B246" s="1" t="s">
        <v>244</v>
      </c>
      <c r="C246" s="1" t="s">
        <v>1226</v>
      </c>
      <c r="D246" s="1" t="s">
        <v>1002</v>
      </c>
      <c r="E246" s="1" t="s">
        <v>1002</v>
      </c>
      <c r="F246" s="1">
        <v>6</v>
      </c>
    </row>
    <row r="247" spans="1:6" hidden="1">
      <c r="A247" t="s">
        <v>929</v>
      </c>
      <c r="B247" s="1" t="s">
        <v>245</v>
      </c>
      <c r="C247" s="1" t="s">
        <v>1227</v>
      </c>
      <c r="D247" s="1" t="s">
        <v>973</v>
      </c>
      <c r="E247" s="1" t="s">
        <v>973</v>
      </c>
      <c r="F247" s="1">
        <v>3</v>
      </c>
    </row>
    <row r="248" spans="1:6" hidden="1">
      <c r="A248" t="s">
        <v>929</v>
      </c>
      <c r="B248" s="1" t="s">
        <v>246</v>
      </c>
      <c r="C248" s="1" t="s">
        <v>1227</v>
      </c>
      <c r="D248" s="1" t="s">
        <v>973</v>
      </c>
      <c r="E248" s="1" t="s">
        <v>995</v>
      </c>
      <c r="F248" s="1">
        <v>9</v>
      </c>
    </row>
    <row r="249" spans="1:6" hidden="1">
      <c r="A249" t="s">
        <v>929</v>
      </c>
      <c r="B249" s="1" t="s">
        <v>247</v>
      </c>
      <c r="C249" s="1" t="s">
        <v>1227</v>
      </c>
      <c r="D249" s="1" t="s">
        <v>973</v>
      </c>
      <c r="E249" s="1" t="s">
        <v>1002</v>
      </c>
      <c r="F249" s="1">
        <v>11</v>
      </c>
    </row>
    <row r="250" spans="1:6" hidden="1">
      <c r="A250" t="s">
        <v>929</v>
      </c>
      <c r="B250" s="1" t="s">
        <v>248</v>
      </c>
      <c r="C250" s="1" t="s">
        <v>1227</v>
      </c>
      <c r="D250" s="1" t="s">
        <v>973</v>
      </c>
      <c r="E250" s="1" t="s">
        <v>1000</v>
      </c>
      <c r="F250" s="1">
        <v>6</v>
      </c>
    </row>
    <row r="251" spans="1:6" hidden="1">
      <c r="A251" t="s">
        <v>929</v>
      </c>
      <c r="B251" s="1" t="s">
        <v>249</v>
      </c>
      <c r="C251" s="1" t="s">
        <v>1228</v>
      </c>
      <c r="D251" s="1" t="s">
        <v>995</v>
      </c>
      <c r="E251" s="1" t="s">
        <v>973</v>
      </c>
      <c r="F251" s="1">
        <v>3</v>
      </c>
    </row>
    <row r="252" spans="1:6" hidden="1">
      <c r="A252" t="s">
        <v>929</v>
      </c>
      <c r="B252" s="1" t="s">
        <v>250</v>
      </c>
      <c r="C252" s="1" t="s">
        <v>1228</v>
      </c>
      <c r="D252" s="1" t="s">
        <v>995</v>
      </c>
      <c r="E252" s="1" t="s">
        <v>995</v>
      </c>
      <c r="F252" s="1">
        <v>9</v>
      </c>
    </row>
    <row r="253" spans="1:6" hidden="1">
      <c r="A253" t="s">
        <v>929</v>
      </c>
      <c r="B253" s="1" t="s">
        <v>251</v>
      </c>
      <c r="C253" s="1" t="s">
        <v>1228</v>
      </c>
      <c r="D253" s="1" t="s">
        <v>995</v>
      </c>
      <c r="E253" s="1" t="s">
        <v>1002</v>
      </c>
      <c r="F253" s="1">
        <v>11</v>
      </c>
    </row>
    <row r="254" spans="1:6" hidden="1">
      <c r="A254" t="s">
        <v>929</v>
      </c>
      <c r="B254" s="1" t="s">
        <v>252</v>
      </c>
      <c r="C254" s="1" t="s">
        <v>1228</v>
      </c>
      <c r="D254" s="1" t="s">
        <v>995</v>
      </c>
      <c r="E254" s="1" t="s">
        <v>1000</v>
      </c>
      <c r="F254" s="1">
        <v>7</v>
      </c>
    </row>
    <row r="255" spans="1:6" hidden="1">
      <c r="A255" t="s">
        <v>929</v>
      </c>
      <c r="B255" s="1" t="s">
        <v>253</v>
      </c>
      <c r="C255" s="1" t="s">
        <v>1229</v>
      </c>
      <c r="D255" s="1" t="s">
        <v>1002</v>
      </c>
      <c r="E255" s="1" t="s">
        <v>973</v>
      </c>
      <c r="F255" s="1">
        <v>3</v>
      </c>
    </row>
    <row r="256" spans="1:6" hidden="1">
      <c r="A256" t="s">
        <v>929</v>
      </c>
      <c r="B256" s="1" t="s">
        <v>254</v>
      </c>
      <c r="C256" s="1" t="s">
        <v>1229</v>
      </c>
      <c r="D256" s="1" t="s">
        <v>1002</v>
      </c>
      <c r="E256" s="1" t="s">
        <v>995</v>
      </c>
      <c r="F256" s="1">
        <v>8</v>
      </c>
    </row>
    <row r="257" spans="1:6" hidden="1">
      <c r="A257" t="s">
        <v>929</v>
      </c>
      <c r="B257" s="1" t="s">
        <v>255</v>
      </c>
      <c r="C257" s="1" t="s">
        <v>1229</v>
      </c>
      <c r="D257" s="1" t="s">
        <v>1002</v>
      </c>
      <c r="E257" s="1" t="s">
        <v>1002</v>
      </c>
      <c r="F257" s="1">
        <v>10</v>
      </c>
    </row>
    <row r="258" spans="1:6" hidden="1">
      <c r="A258" t="s">
        <v>929</v>
      </c>
      <c r="B258" s="1" t="s">
        <v>256</v>
      </c>
      <c r="C258" s="1" t="s">
        <v>1229</v>
      </c>
      <c r="D258" s="1" t="s">
        <v>1002</v>
      </c>
      <c r="E258" s="1" t="s">
        <v>1000</v>
      </c>
      <c r="F258" s="1">
        <v>6</v>
      </c>
    </row>
    <row r="259" spans="1:6" hidden="1">
      <c r="A259" t="s">
        <v>914</v>
      </c>
      <c r="B259" s="1" t="s">
        <v>257</v>
      </c>
      <c r="C259" s="1" t="s">
        <v>1230</v>
      </c>
      <c r="D259" s="1" t="s">
        <v>973</v>
      </c>
      <c r="E259" s="1" t="s">
        <v>1152</v>
      </c>
      <c r="F259" s="1">
        <v>3</v>
      </c>
    </row>
    <row r="260" spans="1:6" hidden="1">
      <c r="A260" t="s">
        <v>914</v>
      </c>
      <c r="B260" s="1" t="s">
        <v>258</v>
      </c>
      <c r="C260" s="1" t="s">
        <v>1230</v>
      </c>
      <c r="D260" s="1" t="s">
        <v>973</v>
      </c>
      <c r="E260" s="1" t="s">
        <v>1153</v>
      </c>
      <c r="F260" s="1">
        <v>5</v>
      </c>
    </row>
    <row r="261" spans="1:6" hidden="1">
      <c r="A261" t="s">
        <v>914</v>
      </c>
      <c r="B261" s="1" t="s">
        <v>259</v>
      </c>
      <c r="C261" s="1" t="s">
        <v>1230</v>
      </c>
      <c r="D261" s="1" t="s">
        <v>973</v>
      </c>
      <c r="E261" s="1" t="s">
        <v>1154</v>
      </c>
      <c r="F261" s="1">
        <v>9</v>
      </c>
    </row>
    <row r="262" spans="1:6" hidden="1">
      <c r="A262" t="s">
        <v>914</v>
      </c>
      <c r="B262" s="1" t="s">
        <v>260</v>
      </c>
      <c r="C262" s="1" t="s">
        <v>1230</v>
      </c>
      <c r="D262" s="1" t="s">
        <v>973</v>
      </c>
      <c r="E262" s="1" t="s">
        <v>1155</v>
      </c>
      <c r="F262" s="1">
        <v>8</v>
      </c>
    </row>
    <row r="263" spans="1:6" hidden="1">
      <c r="A263" t="s">
        <v>914</v>
      </c>
      <c r="B263" s="1" t="s">
        <v>261</v>
      </c>
      <c r="C263" s="1" t="s">
        <v>1230</v>
      </c>
      <c r="D263" s="1" t="s">
        <v>973</v>
      </c>
      <c r="E263" s="1" t="s">
        <v>1156</v>
      </c>
      <c r="F263" s="1">
        <v>5</v>
      </c>
    </row>
    <row r="264" spans="1:6" hidden="1">
      <c r="A264" t="s">
        <v>914</v>
      </c>
      <c r="B264" s="1" t="s">
        <v>262</v>
      </c>
      <c r="C264" s="1" t="s">
        <v>1231</v>
      </c>
      <c r="D264" s="1" t="s">
        <v>1002</v>
      </c>
      <c r="E264" s="1" t="s">
        <v>1152</v>
      </c>
      <c r="F264" s="1">
        <v>3</v>
      </c>
    </row>
    <row r="265" spans="1:6" hidden="1">
      <c r="A265" t="s">
        <v>914</v>
      </c>
      <c r="B265" s="1" t="s">
        <v>263</v>
      </c>
      <c r="C265" s="1" t="s">
        <v>1231</v>
      </c>
      <c r="D265" s="1" t="s">
        <v>1002</v>
      </c>
      <c r="E265" s="1" t="s">
        <v>1153</v>
      </c>
      <c r="F265" s="1">
        <v>5</v>
      </c>
    </row>
    <row r="266" spans="1:6" hidden="1">
      <c r="A266" t="s">
        <v>914</v>
      </c>
      <c r="B266" s="1" t="s">
        <v>264</v>
      </c>
      <c r="C266" s="1" t="s">
        <v>1231</v>
      </c>
      <c r="D266" s="1" t="s">
        <v>1002</v>
      </c>
      <c r="E266" s="1" t="s">
        <v>1154</v>
      </c>
      <c r="F266" s="1">
        <v>9</v>
      </c>
    </row>
    <row r="267" spans="1:6" hidden="1">
      <c r="A267" t="s">
        <v>914</v>
      </c>
      <c r="B267" s="1" t="s">
        <v>265</v>
      </c>
      <c r="C267" s="1" t="s">
        <v>1231</v>
      </c>
      <c r="D267" s="1" t="s">
        <v>1002</v>
      </c>
      <c r="E267" s="1" t="s">
        <v>1155</v>
      </c>
      <c r="F267" s="1">
        <v>6</v>
      </c>
    </row>
    <row r="268" spans="1:6" hidden="1">
      <c r="A268" t="s">
        <v>914</v>
      </c>
      <c r="B268" s="1" t="s">
        <v>266</v>
      </c>
      <c r="C268" s="1" t="s">
        <v>1231</v>
      </c>
      <c r="D268" s="1" t="s">
        <v>1002</v>
      </c>
      <c r="E268" s="1" t="s">
        <v>1156</v>
      </c>
      <c r="F268" s="1">
        <v>5</v>
      </c>
    </row>
    <row r="269" spans="1:6" hidden="1">
      <c r="A269" t="s">
        <v>914</v>
      </c>
      <c r="B269" s="1" t="s">
        <v>267</v>
      </c>
      <c r="C269" s="1" t="s">
        <v>1232</v>
      </c>
      <c r="D269" s="1" t="s">
        <v>1000</v>
      </c>
      <c r="E269" s="1" t="s">
        <v>1152</v>
      </c>
      <c r="F269" s="1">
        <v>2</v>
      </c>
    </row>
    <row r="270" spans="1:6" hidden="1">
      <c r="A270" t="s">
        <v>914</v>
      </c>
      <c r="B270" s="1" t="s">
        <v>268</v>
      </c>
      <c r="C270" s="1" t="s">
        <v>1232</v>
      </c>
      <c r="D270" s="1" t="s">
        <v>1000</v>
      </c>
      <c r="E270" s="1" t="s">
        <v>1153</v>
      </c>
      <c r="F270" s="1">
        <v>4</v>
      </c>
    </row>
    <row r="271" spans="1:6" hidden="1">
      <c r="A271" t="s">
        <v>914</v>
      </c>
      <c r="B271" s="1" t="s">
        <v>269</v>
      </c>
      <c r="C271" s="1" t="s">
        <v>1232</v>
      </c>
      <c r="D271" s="1" t="s">
        <v>1000</v>
      </c>
      <c r="E271" s="1" t="s">
        <v>1154</v>
      </c>
      <c r="F271" s="1">
        <v>8</v>
      </c>
    </row>
    <row r="272" spans="1:6" hidden="1">
      <c r="A272" t="s">
        <v>914</v>
      </c>
      <c r="B272" s="1" t="s">
        <v>270</v>
      </c>
      <c r="C272" s="1" t="s">
        <v>1232</v>
      </c>
      <c r="D272" s="1" t="s">
        <v>1000</v>
      </c>
      <c r="E272" s="1" t="s">
        <v>1155</v>
      </c>
      <c r="F272" s="1">
        <v>6</v>
      </c>
    </row>
    <row r="273" spans="1:6" hidden="1">
      <c r="A273" t="s">
        <v>914</v>
      </c>
      <c r="B273" s="1" t="s">
        <v>271</v>
      </c>
      <c r="C273" s="1" t="s">
        <v>1232</v>
      </c>
      <c r="D273" s="1" t="s">
        <v>1000</v>
      </c>
      <c r="E273" s="1" t="s">
        <v>1156</v>
      </c>
      <c r="F273" s="1">
        <v>3</v>
      </c>
    </row>
    <row r="274" spans="1:6" hidden="1">
      <c r="A274" t="s">
        <v>914</v>
      </c>
      <c r="B274" s="1" t="s">
        <v>272</v>
      </c>
      <c r="C274" s="1" t="s">
        <v>1233</v>
      </c>
      <c r="D274" s="1" t="s">
        <v>1013</v>
      </c>
      <c r="E274" s="1" t="s">
        <v>1152</v>
      </c>
      <c r="F274" s="1">
        <v>2</v>
      </c>
    </row>
    <row r="275" spans="1:6" hidden="1">
      <c r="A275" t="s">
        <v>914</v>
      </c>
      <c r="B275" s="1" t="s">
        <v>273</v>
      </c>
      <c r="C275" s="1" t="s">
        <v>1233</v>
      </c>
      <c r="D275" s="1" t="s">
        <v>1013</v>
      </c>
      <c r="E275" s="1" t="s">
        <v>1153</v>
      </c>
      <c r="F275" s="1">
        <v>5</v>
      </c>
    </row>
    <row r="276" spans="1:6" hidden="1">
      <c r="A276" t="s">
        <v>914</v>
      </c>
      <c r="B276" s="1" t="s">
        <v>274</v>
      </c>
      <c r="C276" s="1" t="s">
        <v>1233</v>
      </c>
      <c r="D276" s="1" t="s">
        <v>1013</v>
      </c>
      <c r="E276" s="1" t="s">
        <v>1154</v>
      </c>
      <c r="F276" s="1">
        <v>7</v>
      </c>
    </row>
    <row r="277" spans="1:6" hidden="1">
      <c r="A277" t="s">
        <v>914</v>
      </c>
      <c r="B277" s="1" t="s">
        <v>275</v>
      </c>
      <c r="C277" s="1" t="s">
        <v>1233</v>
      </c>
      <c r="D277" s="1" t="s">
        <v>1013</v>
      </c>
      <c r="E277" s="1" t="s">
        <v>1155</v>
      </c>
      <c r="F277" s="1">
        <v>5</v>
      </c>
    </row>
    <row r="278" spans="1:6" hidden="1">
      <c r="A278" t="s">
        <v>914</v>
      </c>
      <c r="B278" s="1" t="s">
        <v>276</v>
      </c>
      <c r="C278" s="1" t="s">
        <v>1233</v>
      </c>
      <c r="D278" s="1" t="s">
        <v>1013</v>
      </c>
      <c r="E278" s="1" t="s">
        <v>1156</v>
      </c>
      <c r="F278" s="1">
        <v>5</v>
      </c>
    </row>
    <row r="279" spans="1:6" hidden="1">
      <c r="A279" t="s">
        <v>914</v>
      </c>
      <c r="B279" s="1" t="s">
        <v>277</v>
      </c>
      <c r="C279" s="1" t="s">
        <v>1234</v>
      </c>
      <c r="D279" s="1" t="s">
        <v>1001</v>
      </c>
      <c r="E279" s="1" t="s">
        <v>1152</v>
      </c>
      <c r="F279" s="1">
        <v>3</v>
      </c>
    </row>
    <row r="280" spans="1:6" hidden="1">
      <c r="A280" t="s">
        <v>914</v>
      </c>
      <c r="B280" s="1" t="s">
        <v>278</v>
      </c>
      <c r="C280" s="1" t="s">
        <v>1234</v>
      </c>
      <c r="D280" s="1" t="s">
        <v>1001</v>
      </c>
      <c r="E280" s="1" t="s">
        <v>1153</v>
      </c>
      <c r="F280" s="1">
        <v>4</v>
      </c>
    </row>
    <row r="281" spans="1:6" hidden="1">
      <c r="A281" t="s">
        <v>914</v>
      </c>
      <c r="B281" s="1" t="s">
        <v>279</v>
      </c>
      <c r="C281" s="1" t="s">
        <v>1234</v>
      </c>
      <c r="D281" s="1" t="s">
        <v>1001</v>
      </c>
      <c r="E281" s="1" t="s">
        <v>1154</v>
      </c>
      <c r="F281" s="1">
        <v>9</v>
      </c>
    </row>
    <row r="282" spans="1:6" hidden="1">
      <c r="A282" t="s">
        <v>914</v>
      </c>
      <c r="B282" s="1" t="s">
        <v>280</v>
      </c>
      <c r="C282" s="1" t="s">
        <v>1234</v>
      </c>
      <c r="D282" s="1" t="s">
        <v>1001</v>
      </c>
      <c r="E282" s="1" t="s">
        <v>1155</v>
      </c>
      <c r="F282" s="1">
        <v>9</v>
      </c>
    </row>
    <row r="283" spans="1:6" hidden="1">
      <c r="A283" t="s">
        <v>914</v>
      </c>
      <c r="B283" s="1" t="s">
        <v>281</v>
      </c>
      <c r="C283" s="1" t="s">
        <v>1234</v>
      </c>
      <c r="D283" s="1" t="s">
        <v>1001</v>
      </c>
      <c r="E283" s="1" t="s">
        <v>1156</v>
      </c>
      <c r="F283" s="1">
        <v>5</v>
      </c>
    </row>
    <row r="284" spans="1:6" hidden="1">
      <c r="A284" t="s">
        <v>903</v>
      </c>
      <c r="B284" s="1" t="s">
        <v>282</v>
      </c>
      <c r="C284" s="1" t="s">
        <v>1235</v>
      </c>
      <c r="D284" s="1" t="s">
        <v>973</v>
      </c>
      <c r="E284" s="1" t="s">
        <v>973</v>
      </c>
      <c r="F284" s="1">
        <v>5</v>
      </c>
    </row>
    <row r="285" spans="1:6" hidden="1">
      <c r="A285" t="s">
        <v>903</v>
      </c>
      <c r="B285" s="1" t="s">
        <v>283</v>
      </c>
      <c r="C285" s="1" t="s">
        <v>1235</v>
      </c>
      <c r="D285" s="1" t="s">
        <v>973</v>
      </c>
      <c r="E285" s="1" t="s">
        <v>995</v>
      </c>
      <c r="F285" s="1">
        <v>7</v>
      </c>
    </row>
    <row r="286" spans="1:6" hidden="1">
      <c r="A286" t="s">
        <v>903</v>
      </c>
      <c r="B286" s="1" t="s">
        <v>284</v>
      </c>
      <c r="C286" s="1" t="s">
        <v>1235</v>
      </c>
      <c r="D286" s="1" t="s">
        <v>973</v>
      </c>
      <c r="E286" s="1" t="s">
        <v>1002</v>
      </c>
      <c r="F286" s="1">
        <v>10</v>
      </c>
    </row>
    <row r="287" spans="1:6" hidden="1">
      <c r="A287" t="s">
        <v>903</v>
      </c>
      <c r="B287" s="1" t="s">
        <v>285</v>
      </c>
      <c r="C287" s="1" t="s">
        <v>1235</v>
      </c>
      <c r="D287" s="1" t="s">
        <v>973</v>
      </c>
      <c r="E287" s="1" t="s">
        <v>1000</v>
      </c>
      <c r="F287" s="1">
        <v>6</v>
      </c>
    </row>
    <row r="288" spans="1:6" hidden="1">
      <c r="A288" t="s">
        <v>903</v>
      </c>
      <c r="B288" s="1" t="s">
        <v>286</v>
      </c>
      <c r="C288" s="1" t="s">
        <v>1236</v>
      </c>
      <c r="D288" s="1" t="s">
        <v>1013</v>
      </c>
      <c r="E288" s="1" t="s">
        <v>973</v>
      </c>
      <c r="F288" s="1">
        <v>4</v>
      </c>
    </row>
    <row r="289" spans="1:6" hidden="1">
      <c r="A289" t="s">
        <v>903</v>
      </c>
      <c r="B289" s="1" t="s">
        <v>287</v>
      </c>
      <c r="C289" s="1" t="s">
        <v>1236</v>
      </c>
      <c r="D289" s="1" t="s">
        <v>1013</v>
      </c>
      <c r="E289" s="1" t="s">
        <v>995</v>
      </c>
      <c r="F289" s="1">
        <v>6</v>
      </c>
    </row>
    <row r="290" spans="1:6" hidden="1">
      <c r="A290" t="s">
        <v>903</v>
      </c>
      <c r="B290" s="1" t="s">
        <v>288</v>
      </c>
      <c r="C290" s="1" t="s">
        <v>1236</v>
      </c>
      <c r="D290" s="1" t="s">
        <v>1013</v>
      </c>
      <c r="E290" s="1" t="s">
        <v>1002</v>
      </c>
      <c r="F290" s="1">
        <v>7</v>
      </c>
    </row>
    <row r="291" spans="1:6" hidden="1">
      <c r="A291" t="s">
        <v>903</v>
      </c>
      <c r="B291" s="1" t="s">
        <v>289</v>
      </c>
      <c r="C291" s="1" t="s">
        <v>1236</v>
      </c>
      <c r="D291" s="1" t="s">
        <v>1013</v>
      </c>
      <c r="E291" s="1" t="s">
        <v>1000</v>
      </c>
      <c r="F291" s="1">
        <v>6</v>
      </c>
    </row>
    <row r="292" spans="1:6" hidden="1">
      <c r="A292" t="s">
        <v>903</v>
      </c>
      <c r="B292" s="1" t="s">
        <v>290</v>
      </c>
      <c r="C292" s="1" t="s">
        <v>1237</v>
      </c>
      <c r="D292" s="1" t="s">
        <v>975</v>
      </c>
      <c r="E292" s="1" t="s">
        <v>973</v>
      </c>
      <c r="F292" s="1">
        <v>6</v>
      </c>
    </row>
    <row r="293" spans="1:6" hidden="1">
      <c r="A293" t="s">
        <v>903</v>
      </c>
      <c r="B293" s="1" t="s">
        <v>291</v>
      </c>
      <c r="C293" s="1" t="s">
        <v>1237</v>
      </c>
      <c r="D293" s="1" t="s">
        <v>975</v>
      </c>
      <c r="E293" s="1" t="s">
        <v>995</v>
      </c>
      <c r="F293" s="1">
        <v>6</v>
      </c>
    </row>
    <row r="294" spans="1:6" hidden="1">
      <c r="A294" t="s">
        <v>903</v>
      </c>
      <c r="B294" s="1" t="s">
        <v>292</v>
      </c>
      <c r="C294" s="1" t="s">
        <v>1237</v>
      </c>
      <c r="D294" s="1" t="s">
        <v>975</v>
      </c>
      <c r="E294" s="1" t="s">
        <v>1002</v>
      </c>
      <c r="F294" s="1">
        <v>9</v>
      </c>
    </row>
    <row r="295" spans="1:6" hidden="1">
      <c r="A295" t="s">
        <v>903</v>
      </c>
      <c r="B295" s="1" t="s">
        <v>293</v>
      </c>
      <c r="C295" s="1" t="s">
        <v>1237</v>
      </c>
      <c r="D295" s="1" t="s">
        <v>975</v>
      </c>
      <c r="E295" s="1" t="s">
        <v>1000</v>
      </c>
      <c r="F295" s="1">
        <v>6</v>
      </c>
    </row>
    <row r="296" spans="1:6" hidden="1">
      <c r="A296" t="s">
        <v>903</v>
      </c>
      <c r="B296" s="1" t="s">
        <v>294</v>
      </c>
      <c r="C296" s="1" t="s">
        <v>1238</v>
      </c>
      <c r="D296" s="1" t="s">
        <v>1004</v>
      </c>
      <c r="E296" s="1" t="s">
        <v>973</v>
      </c>
      <c r="F296" s="1">
        <v>2</v>
      </c>
    </row>
    <row r="297" spans="1:6" hidden="1">
      <c r="A297" t="s">
        <v>903</v>
      </c>
      <c r="B297" s="1" t="s">
        <v>295</v>
      </c>
      <c r="C297" s="1" t="s">
        <v>1238</v>
      </c>
      <c r="D297" s="1" t="s">
        <v>1004</v>
      </c>
      <c r="E297" s="1" t="s">
        <v>995</v>
      </c>
      <c r="F297" s="1">
        <v>5</v>
      </c>
    </row>
    <row r="298" spans="1:6" hidden="1">
      <c r="A298" t="s">
        <v>903</v>
      </c>
      <c r="B298" s="1" t="s">
        <v>296</v>
      </c>
      <c r="C298" s="1" t="s">
        <v>1238</v>
      </c>
      <c r="D298" s="1" t="s">
        <v>1004</v>
      </c>
      <c r="E298" s="1" t="s">
        <v>1002</v>
      </c>
      <c r="F298" s="1">
        <v>9</v>
      </c>
    </row>
    <row r="299" spans="1:6" hidden="1">
      <c r="A299" t="s">
        <v>903</v>
      </c>
      <c r="B299" s="1" t="s">
        <v>297</v>
      </c>
      <c r="C299" s="1" t="s">
        <v>1238</v>
      </c>
      <c r="D299" s="1" t="s">
        <v>1004</v>
      </c>
      <c r="E299" s="1" t="s">
        <v>1000</v>
      </c>
      <c r="F299" s="1">
        <v>5</v>
      </c>
    </row>
    <row r="300" spans="1:6" hidden="1">
      <c r="A300" t="s">
        <v>903</v>
      </c>
      <c r="B300" s="1" t="s">
        <v>298</v>
      </c>
      <c r="C300" s="1" t="s">
        <v>1239</v>
      </c>
      <c r="D300" s="1" t="s">
        <v>977</v>
      </c>
      <c r="E300" s="1" t="s">
        <v>973</v>
      </c>
      <c r="F300" s="1">
        <v>6</v>
      </c>
    </row>
    <row r="301" spans="1:6" hidden="1">
      <c r="A301" t="s">
        <v>903</v>
      </c>
      <c r="B301" s="1" t="s">
        <v>299</v>
      </c>
      <c r="C301" s="1" t="s">
        <v>1239</v>
      </c>
      <c r="D301" s="1" t="s">
        <v>977</v>
      </c>
      <c r="E301" s="1" t="s">
        <v>995</v>
      </c>
      <c r="F301" s="1">
        <v>5</v>
      </c>
    </row>
    <row r="302" spans="1:6" hidden="1">
      <c r="A302" t="s">
        <v>903</v>
      </c>
      <c r="B302" s="1" t="s">
        <v>300</v>
      </c>
      <c r="C302" s="1" t="s">
        <v>1239</v>
      </c>
      <c r="D302" s="1" t="s">
        <v>977</v>
      </c>
      <c r="E302" s="1" t="s">
        <v>1002</v>
      </c>
      <c r="F302" s="1">
        <v>9</v>
      </c>
    </row>
    <row r="303" spans="1:6" hidden="1">
      <c r="A303" t="s">
        <v>903</v>
      </c>
      <c r="B303" s="1" t="s">
        <v>301</v>
      </c>
      <c r="C303" s="1" t="s">
        <v>1239</v>
      </c>
      <c r="D303" s="1" t="s">
        <v>977</v>
      </c>
      <c r="E303" s="1" t="s">
        <v>1000</v>
      </c>
      <c r="F303" s="1">
        <v>6</v>
      </c>
    </row>
    <row r="304" spans="1:6" hidden="1">
      <c r="A304" t="s">
        <v>916</v>
      </c>
      <c r="B304" s="1" t="s">
        <v>302</v>
      </c>
      <c r="C304" s="1" t="s">
        <v>1240</v>
      </c>
      <c r="D304" s="1" t="s">
        <v>973</v>
      </c>
      <c r="E304" s="1" t="s">
        <v>973</v>
      </c>
      <c r="F304" s="1">
        <v>6</v>
      </c>
    </row>
    <row r="305" spans="1:6" hidden="1">
      <c r="A305" t="s">
        <v>916</v>
      </c>
      <c r="B305" s="1" t="s">
        <v>303</v>
      </c>
      <c r="C305" s="1" t="s">
        <v>1240</v>
      </c>
      <c r="D305" s="1" t="s">
        <v>973</v>
      </c>
      <c r="E305" s="1" t="s">
        <v>995</v>
      </c>
      <c r="F305" s="1">
        <v>8</v>
      </c>
    </row>
    <row r="306" spans="1:6" hidden="1">
      <c r="A306" t="s">
        <v>916</v>
      </c>
      <c r="B306" s="1" t="s">
        <v>304</v>
      </c>
      <c r="C306" s="1" t="s">
        <v>1240</v>
      </c>
      <c r="D306" s="1" t="s">
        <v>973</v>
      </c>
      <c r="E306" s="1" t="s">
        <v>1002</v>
      </c>
      <c r="F306" s="1">
        <v>10</v>
      </c>
    </row>
    <row r="307" spans="1:6" hidden="1">
      <c r="A307" t="s">
        <v>916</v>
      </c>
      <c r="B307" s="1" t="s">
        <v>305</v>
      </c>
      <c r="C307" s="1" t="s">
        <v>1240</v>
      </c>
      <c r="D307" s="1" t="s">
        <v>973</v>
      </c>
      <c r="E307" s="1" t="s">
        <v>1000</v>
      </c>
      <c r="F307" s="1">
        <v>4</v>
      </c>
    </row>
    <row r="308" spans="1:6" hidden="1">
      <c r="A308" t="s">
        <v>916</v>
      </c>
      <c r="B308" s="1" t="s">
        <v>306</v>
      </c>
      <c r="C308" s="1" t="s">
        <v>1241</v>
      </c>
      <c r="D308" s="1" t="s">
        <v>995</v>
      </c>
      <c r="E308" s="1" t="s">
        <v>973</v>
      </c>
      <c r="F308" s="1">
        <v>6</v>
      </c>
    </row>
    <row r="309" spans="1:6" hidden="1">
      <c r="A309" t="s">
        <v>916</v>
      </c>
      <c r="B309" s="1" t="s">
        <v>307</v>
      </c>
      <c r="C309" s="1" t="s">
        <v>1241</v>
      </c>
      <c r="D309" s="1" t="s">
        <v>995</v>
      </c>
      <c r="E309" s="1" t="s">
        <v>995</v>
      </c>
      <c r="F309" s="1">
        <v>6</v>
      </c>
    </row>
    <row r="310" spans="1:6" hidden="1">
      <c r="A310" t="s">
        <v>916</v>
      </c>
      <c r="B310" s="1" t="s">
        <v>308</v>
      </c>
      <c r="C310" s="1" t="s">
        <v>1241</v>
      </c>
      <c r="D310" s="1" t="s">
        <v>995</v>
      </c>
      <c r="E310" s="1" t="s">
        <v>1002</v>
      </c>
      <c r="F310" s="1">
        <v>8</v>
      </c>
    </row>
    <row r="311" spans="1:6" hidden="1">
      <c r="A311" t="s">
        <v>916</v>
      </c>
      <c r="B311" s="1" t="s">
        <v>309</v>
      </c>
      <c r="C311" s="1" t="s">
        <v>1241</v>
      </c>
      <c r="D311" s="1" t="s">
        <v>995</v>
      </c>
      <c r="E311" s="1" t="s">
        <v>1000</v>
      </c>
      <c r="F311" s="1">
        <v>4</v>
      </c>
    </row>
    <row r="312" spans="1:6" hidden="1">
      <c r="A312" t="s">
        <v>916</v>
      </c>
      <c r="B312" s="1" t="s">
        <v>310</v>
      </c>
      <c r="C312" s="1" t="s">
        <v>1242</v>
      </c>
      <c r="D312" s="1" t="s">
        <v>1002</v>
      </c>
      <c r="E312" s="1" t="s">
        <v>973</v>
      </c>
      <c r="F312" s="1">
        <v>4</v>
      </c>
    </row>
    <row r="313" spans="1:6" hidden="1">
      <c r="A313" t="s">
        <v>916</v>
      </c>
      <c r="B313" s="1" t="s">
        <v>311</v>
      </c>
      <c r="C313" s="1" t="s">
        <v>1242</v>
      </c>
      <c r="D313" s="1" t="s">
        <v>1002</v>
      </c>
      <c r="E313" s="1" t="s">
        <v>995</v>
      </c>
      <c r="F313" s="1">
        <v>5</v>
      </c>
    </row>
    <row r="314" spans="1:6" hidden="1">
      <c r="A314" t="s">
        <v>916</v>
      </c>
      <c r="B314" s="1" t="s">
        <v>312</v>
      </c>
      <c r="C314" s="1" t="s">
        <v>1242</v>
      </c>
      <c r="D314" s="1" t="s">
        <v>1002</v>
      </c>
      <c r="E314" s="1" t="s">
        <v>1002</v>
      </c>
      <c r="F314" s="1">
        <v>10</v>
      </c>
    </row>
    <row r="315" spans="1:6" hidden="1">
      <c r="A315" t="s">
        <v>916</v>
      </c>
      <c r="B315" s="1" t="s">
        <v>313</v>
      </c>
      <c r="C315" s="1" t="s">
        <v>1242</v>
      </c>
      <c r="D315" s="1" t="s">
        <v>1002</v>
      </c>
      <c r="E315" s="1" t="s">
        <v>1000</v>
      </c>
      <c r="F315" s="1">
        <v>5</v>
      </c>
    </row>
    <row r="316" spans="1:6" hidden="1">
      <c r="A316" t="s">
        <v>923</v>
      </c>
      <c r="B316" s="1" t="s">
        <v>314</v>
      </c>
      <c r="C316" s="1" t="s">
        <v>1243</v>
      </c>
      <c r="D316" s="1" t="s">
        <v>973</v>
      </c>
      <c r="E316" s="1" t="s">
        <v>973</v>
      </c>
      <c r="F316" s="1">
        <v>6</v>
      </c>
    </row>
    <row r="317" spans="1:6" hidden="1">
      <c r="A317" t="s">
        <v>923</v>
      </c>
      <c r="B317" s="1" t="s">
        <v>315</v>
      </c>
      <c r="C317" s="1" t="s">
        <v>1243</v>
      </c>
      <c r="D317" s="1" t="s">
        <v>973</v>
      </c>
      <c r="E317" s="1" t="s">
        <v>995</v>
      </c>
      <c r="F317" s="1">
        <v>6</v>
      </c>
    </row>
    <row r="318" spans="1:6" hidden="1">
      <c r="A318" t="s">
        <v>923</v>
      </c>
      <c r="B318" s="1" t="s">
        <v>316</v>
      </c>
      <c r="C318" s="1" t="s">
        <v>1243</v>
      </c>
      <c r="D318" s="1" t="s">
        <v>973</v>
      </c>
      <c r="E318" s="1" t="s">
        <v>1002</v>
      </c>
      <c r="F318" s="1">
        <v>8</v>
      </c>
    </row>
    <row r="319" spans="1:6" hidden="1">
      <c r="A319" t="s">
        <v>923</v>
      </c>
      <c r="B319" s="1" t="s">
        <v>317</v>
      </c>
      <c r="C319" s="1" t="s">
        <v>1243</v>
      </c>
      <c r="D319" s="1" t="s">
        <v>973</v>
      </c>
      <c r="E319" s="1" t="s">
        <v>1000</v>
      </c>
      <c r="F319" s="1">
        <v>5</v>
      </c>
    </row>
    <row r="320" spans="1:6" hidden="1">
      <c r="A320" t="s">
        <v>923</v>
      </c>
      <c r="B320" s="1" t="s">
        <v>318</v>
      </c>
      <c r="C320" s="1" t="s">
        <v>1244</v>
      </c>
      <c r="D320" s="1" t="s">
        <v>1002</v>
      </c>
      <c r="E320" s="1" t="s">
        <v>973</v>
      </c>
      <c r="F320" s="1">
        <v>6</v>
      </c>
    </row>
    <row r="321" spans="1:6" hidden="1">
      <c r="A321" t="s">
        <v>923</v>
      </c>
      <c r="B321" s="1" t="s">
        <v>319</v>
      </c>
      <c r="C321" s="1" t="s">
        <v>1244</v>
      </c>
      <c r="D321" s="1" t="s">
        <v>1002</v>
      </c>
      <c r="E321" s="1" t="s">
        <v>995</v>
      </c>
      <c r="F321" s="1">
        <v>8</v>
      </c>
    </row>
    <row r="322" spans="1:6" hidden="1">
      <c r="A322" t="s">
        <v>923</v>
      </c>
      <c r="B322" s="1" t="s">
        <v>320</v>
      </c>
      <c r="C322" s="1" t="s">
        <v>1244</v>
      </c>
      <c r="D322" s="1" t="s">
        <v>1002</v>
      </c>
      <c r="E322" s="1" t="s">
        <v>1002</v>
      </c>
      <c r="F322" s="1">
        <v>10</v>
      </c>
    </row>
    <row r="323" spans="1:6" hidden="1">
      <c r="A323" t="s">
        <v>923</v>
      </c>
      <c r="B323" s="1" t="s">
        <v>321</v>
      </c>
      <c r="C323" s="1" t="s">
        <v>1244</v>
      </c>
      <c r="D323" s="1" t="s">
        <v>1002</v>
      </c>
      <c r="E323" s="1" t="s">
        <v>1000</v>
      </c>
      <c r="F323" s="1">
        <v>6</v>
      </c>
    </row>
    <row r="324" spans="1:6" hidden="1">
      <c r="A324" t="s">
        <v>923</v>
      </c>
      <c r="B324" s="1" t="s">
        <v>322</v>
      </c>
      <c r="C324" s="1" t="s">
        <v>1245</v>
      </c>
      <c r="D324" s="1" t="s">
        <v>1000</v>
      </c>
      <c r="E324" s="1" t="s">
        <v>973</v>
      </c>
      <c r="F324" s="1">
        <v>5</v>
      </c>
    </row>
    <row r="325" spans="1:6" hidden="1">
      <c r="A325" t="s">
        <v>923</v>
      </c>
      <c r="B325" s="1" t="s">
        <v>323</v>
      </c>
      <c r="C325" s="1" t="s">
        <v>1245</v>
      </c>
      <c r="D325" s="1" t="s">
        <v>1000</v>
      </c>
      <c r="E325" s="1" t="s">
        <v>995</v>
      </c>
      <c r="F325" s="1">
        <v>7</v>
      </c>
    </row>
    <row r="326" spans="1:6" hidden="1">
      <c r="A326" t="s">
        <v>923</v>
      </c>
      <c r="B326" s="1" t="s">
        <v>324</v>
      </c>
      <c r="C326" s="1" t="s">
        <v>1245</v>
      </c>
      <c r="D326" s="1" t="s">
        <v>1000</v>
      </c>
      <c r="E326" s="1" t="s">
        <v>1002</v>
      </c>
      <c r="F326" s="1">
        <v>9</v>
      </c>
    </row>
    <row r="327" spans="1:6" hidden="1">
      <c r="A327" t="s">
        <v>923</v>
      </c>
      <c r="B327" s="1" t="s">
        <v>325</v>
      </c>
      <c r="C327" s="1" t="s">
        <v>1245</v>
      </c>
      <c r="D327" s="1" t="s">
        <v>1000</v>
      </c>
      <c r="E327" s="1" t="s">
        <v>1000</v>
      </c>
      <c r="F327" s="1">
        <v>5</v>
      </c>
    </row>
    <row r="328" spans="1:6" hidden="1">
      <c r="A328" t="s">
        <v>923</v>
      </c>
      <c r="B328" s="1" t="s">
        <v>326</v>
      </c>
      <c r="C328" s="1" t="s">
        <v>1246</v>
      </c>
      <c r="D328" s="1" t="s">
        <v>975</v>
      </c>
      <c r="E328" s="1" t="s">
        <v>973</v>
      </c>
      <c r="F328" s="1">
        <v>6</v>
      </c>
    </row>
    <row r="329" spans="1:6" hidden="1">
      <c r="A329" t="s">
        <v>923</v>
      </c>
      <c r="B329" s="1" t="s">
        <v>327</v>
      </c>
      <c r="C329" s="1" t="s">
        <v>1246</v>
      </c>
      <c r="D329" s="1" t="s">
        <v>975</v>
      </c>
      <c r="E329" s="1" t="s">
        <v>995</v>
      </c>
      <c r="F329" s="1">
        <v>8</v>
      </c>
    </row>
    <row r="330" spans="1:6" hidden="1">
      <c r="A330" t="s">
        <v>923</v>
      </c>
      <c r="B330" s="1" t="s">
        <v>328</v>
      </c>
      <c r="C330" s="1" t="s">
        <v>1246</v>
      </c>
      <c r="D330" s="1" t="s">
        <v>975</v>
      </c>
      <c r="E330" s="1" t="s">
        <v>1002</v>
      </c>
      <c r="F330" s="1">
        <v>10</v>
      </c>
    </row>
    <row r="331" spans="1:6" hidden="1">
      <c r="A331" t="s">
        <v>923</v>
      </c>
      <c r="B331" s="1" t="s">
        <v>329</v>
      </c>
      <c r="C331" s="1" t="s">
        <v>1246</v>
      </c>
      <c r="D331" s="1" t="s">
        <v>975</v>
      </c>
      <c r="E331" s="1" t="s">
        <v>1000</v>
      </c>
      <c r="F331" s="1">
        <v>6</v>
      </c>
    </row>
    <row r="332" spans="1:6" hidden="1">
      <c r="A332" t="s">
        <v>922</v>
      </c>
      <c r="B332" s="1" t="s">
        <v>330</v>
      </c>
      <c r="C332" s="1" t="s">
        <v>1247</v>
      </c>
      <c r="D332" s="1" t="s">
        <v>973</v>
      </c>
      <c r="E332" s="1" t="s">
        <v>973</v>
      </c>
      <c r="F332" s="1">
        <v>4</v>
      </c>
    </row>
    <row r="333" spans="1:6" hidden="1">
      <c r="A333" t="s">
        <v>922</v>
      </c>
      <c r="B333" s="1" t="s">
        <v>331</v>
      </c>
      <c r="C333" s="1" t="s">
        <v>1247</v>
      </c>
      <c r="D333" s="1" t="s">
        <v>973</v>
      </c>
      <c r="E333" s="1" t="s">
        <v>995</v>
      </c>
      <c r="F333" s="1">
        <v>8</v>
      </c>
    </row>
    <row r="334" spans="1:6" hidden="1">
      <c r="A334" t="s">
        <v>922</v>
      </c>
      <c r="B334" s="1" t="s">
        <v>332</v>
      </c>
      <c r="C334" s="1" t="s">
        <v>1247</v>
      </c>
      <c r="D334" s="1" t="s">
        <v>973</v>
      </c>
      <c r="E334" s="1" t="s">
        <v>1002</v>
      </c>
      <c r="F334" s="1">
        <v>8</v>
      </c>
    </row>
    <row r="335" spans="1:6" hidden="1">
      <c r="A335" t="s">
        <v>922</v>
      </c>
      <c r="B335" s="1" t="s">
        <v>333</v>
      </c>
      <c r="C335" s="1" t="s">
        <v>1247</v>
      </c>
      <c r="D335" s="1" t="s">
        <v>973</v>
      </c>
      <c r="E335" s="1" t="s">
        <v>1000</v>
      </c>
      <c r="F335" s="1">
        <v>5</v>
      </c>
    </row>
    <row r="336" spans="1:6" hidden="1">
      <c r="A336" t="s">
        <v>922</v>
      </c>
      <c r="B336" s="1" t="s">
        <v>334</v>
      </c>
      <c r="C336" s="1" t="s">
        <v>1248</v>
      </c>
      <c r="D336" s="1" t="s">
        <v>995</v>
      </c>
      <c r="E336" s="1" t="s">
        <v>973</v>
      </c>
      <c r="F336" s="1">
        <v>6</v>
      </c>
    </row>
    <row r="337" spans="1:6" hidden="1">
      <c r="A337" t="s">
        <v>922</v>
      </c>
      <c r="B337" s="1" t="s">
        <v>335</v>
      </c>
      <c r="C337" s="1" t="s">
        <v>1248</v>
      </c>
      <c r="D337" s="1" t="s">
        <v>995</v>
      </c>
      <c r="E337" s="1" t="s">
        <v>995</v>
      </c>
      <c r="F337" s="1">
        <v>7</v>
      </c>
    </row>
    <row r="338" spans="1:6" hidden="1">
      <c r="A338" t="s">
        <v>922</v>
      </c>
      <c r="B338" s="1" t="s">
        <v>336</v>
      </c>
      <c r="C338" s="1" t="s">
        <v>1248</v>
      </c>
      <c r="D338" s="1" t="s">
        <v>995</v>
      </c>
      <c r="E338" s="1" t="s">
        <v>1002</v>
      </c>
      <c r="F338" s="1">
        <v>9</v>
      </c>
    </row>
    <row r="339" spans="1:6" hidden="1">
      <c r="A339" t="s">
        <v>922</v>
      </c>
      <c r="B339" s="1" t="s">
        <v>337</v>
      </c>
      <c r="C339" s="1" t="s">
        <v>1248</v>
      </c>
      <c r="D339" s="1" t="s">
        <v>995</v>
      </c>
      <c r="E339" s="1" t="s">
        <v>1000</v>
      </c>
      <c r="F339" s="1">
        <v>6</v>
      </c>
    </row>
    <row r="340" spans="1:6" hidden="1">
      <c r="A340" t="s">
        <v>917</v>
      </c>
      <c r="B340" s="1" t="s">
        <v>338</v>
      </c>
      <c r="C340" s="1" t="s">
        <v>1249</v>
      </c>
      <c r="D340" s="1" t="s">
        <v>973</v>
      </c>
      <c r="E340" s="1" t="s">
        <v>973</v>
      </c>
      <c r="F340" s="1">
        <v>6</v>
      </c>
    </row>
    <row r="341" spans="1:6" hidden="1">
      <c r="A341" t="s">
        <v>917</v>
      </c>
      <c r="B341" s="1" t="s">
        <v>339</v>
      </c>
      <c r="C341" s="1" t="s">
        <v>1249</v>
      </c>
      <c r="D341" s="1" t="s">
        <v>973</v>
      </c>
      <c r="E341" s="1" t="s">
        <v>995</v>
      </c>
      <c r="F341" s="1">
        <v>7</v>
      </c>
    </row>
    <row r="342" spans="1:6" hidden="1">
      <c r="A342" t="s">
        <v>917</v>
      </c>
      <c r="B342" s="1" t="s">
        <v>340</v>
      </c>
      <c r="C342" s="1" t="s">
        <v>1249</v>
      </c>
      <c r="D342" s="1" t="s">
        <v>973</v>
      </c>
      <c r="E342" s="1" t="s">
        <v>1002</v>
      </c>
      <c r="F342" s="1">
        <v>8</v>
      </c>
    </row>
    <row r="343" spans="1:6" hidden="1">
      <c r="A343" t="s">
        <v>917</v>
      </c>
      <c r="B343" s="1" t="s">
        <v>341</v>
      </c>
      <c r="C343" s="1" t="s">
        <v>1249</v>
      </c>
      <c r="D343" s="1" t="s">
        <v>973</v>
      </c>
      <c r="E343" s="1" t="s">
        <v>1000</v>
      </c>
      <c r="F343" s="1">
        <v>3</v>
      </c>
    </row>
    <row r="344" spans="1:6" hidden="1">
      <c r="A344" t="s">
        <v>917</v>
      </c>
      <c r="B344" s="1" t="s">
        <v>342</v>
      </c>
      <c r="C344" s="1" t="s">
        <v>1250</v>
      </c>
      <c r="D344" s="1" t="s">
        <v>995</v>
      </c>
      <c r="E344" s="1" t="s">
        <v>973</v>
      </c>
      <c r="F344" s="1">
        <v>6</v>
      </c>
    </row>
    <row r="345" spans="1:6" hidden="1">
      <c r="A345" t="s">
        <v>917</v>
      </c>
      <c r="B345" s="1" t="s">
        <v>343</v>
      </c>
      <c r="C345" s="1" t="s">
        <v>1250</v>
      </c>
      <c r="D345" s="1" t="s">
        <v>995</v>
      </c>
      <c r="E345" s="1" t="s">
        <v>995</v>
      </c>
      <c r="F345" s="1">
        <v>7</v>
      </c>
    </row>
    <row r="346" spans="1:6" hidden="1">
      <c r="A346" t="s">
        <v>917</v>
      </c>
      <c r="B346" s="1" t="s">
        <v>344</v>
      </c>
      <c r="C346" s="1" t="s">
        <v>1250</v>
      </c>
      <c r="D346" s="1" t="s">
        <v>995</v>
      </c>
      <c r="E346" s="1" t="s">
        <v>1002</v>
      </c>
      <c r="F346" s="1">
        <v>5</v>
      </c>
    </row>
    <row r="347" spans="1:6" hidden="1">
      <c r="A347" t="s">
        <v>917</v>
      </c>
      <c r="B347" s="1" t="s">
        <v>345</v>
      </c>
      <c r="C347" s="1" t="s">
        <v>1250</v>
      </c>
      <c r="D347" s="1" t="s">
        <v>995</v>
      </c>
      <c r="E347" s="1" t="s">
        <v>1000</v>
      </c>
      <c r="F347" s="1">
        <v>3</v>
      </c>
    </row>
    <row r="348" spans="1:6" hidden="1">
      <c r="A348" t="s">
        <v>917</v>
      </c>
      <c r="B348" s="1" t="s">
        <v>346</v>
      </c>
      <c r="C348" s="1" t="s">
        <v>1251</v>
      </c>
      <c r="D348" s="1" t="s">
        <v>1002</v>
      </c>
      <c r="E348" s="1" t="s">
        <v>973</v>
      </c>
      <c r="F348" s="1">
        <v>6</v>
      </c>
    </row>
    <row r="349" spans="1:6" hidden="1">
      <c r="A349" t="s">
        <v>917</v>
      </c>
      <c r="B349" s="1" t="s">
        <v>347</v>
      </c>
      <c r="C349" s="1" t="s">
        <v>1251</v>
      </c>
      <c r="D349" s="1" t="s">
        <v>1002</v>
      </c>
      <c r="E349" s="1" t="s">
        <v>995</v>
      </c>
      <c r="F349" s="1">
        <v>8</v>
      </c>
    </row>
    <row r="350" spans="1:6" hidden="1">
      <c r="A350" t="s">
        <v>917</v>
      </c>
      <c r="B350" s="1" t="s">
        <v>348</v>
      </c>
      <c r="C350" s="1" t="s">
        <v>1251</v>
      </c>
      <c r="D350" s="1" t="s">
        <v>1002</v>
      </c>
      <c r="E350" s="1" t="s">
        <v>1002</v>
      </c>
      <c r="F350" s="1">
        <v>9</v>
      </c>
    </row>
    <row r="351" spans="1:6" hidden="1">
      <c r="A351" t="s">
        <v>917</v>
      </c>
      <c r="B351" s="1" t="s">
        <v>349</v>
      </c>
      <c r="C351" s="1" t="s">
        <v>1251</v>
      </c>
      <c r="D351" s="1" t="s">
        <v>1002</v>
      </c>
      <c r="E351" s="1" t="s">
        <v>1000</v>
      </c>
      <c r="F351" s="1">
        <v>5</v>
      </c>
    </row>
    <row r="352" spans="1:6" hidden="1">
      <c r="A352" t="s">
        <v>920</v>
      </c>
      <c r="B352" s="1" t="s">
        <v>350</v>
      </c>
      <c r="C352" s="1" t="s">
        <v>1252</v>
      </c>
      <c r="D352" s="1" t="s">
        <v>973</v>
      </c>
      <c r="E352" s="1" t="s">
        <v>1152</v>
      </c>
      <c r="F352" s="1">
        <v>3</v>
      </c>
    </row>
    <row r="353" spans="1:6" hidden="1">
      <c r="A353" t="s">
        <v>920</v>
      </c>
      <c r="B353" s="1" t="s">
        <v>351</v>
      </c>
      <c r="C353" s="1" t="s">
        <v>1252</v>
      </c>
      <c r="D353" s="1" t="s">
        <v>973</v>
      </c>
      <c r="E353" s="1" t="s">
        <v>1153</v>
      </c>
      <c r="F353" s="1">
        <v>6</v>
      </c>
    </row>
    <row r="354" spans="1:6" hidden="1">
      <c r="A354" t="s">
        <v>920</v>
      </c>
      <c r="B354" s="1" t="s">
        <v>352</v>
      </c>
      <c r="C354" s="1" t="s">
        <v>1252</v>
      </c>
      <c r="D354" s="1" t="s">
        <v>973</v>
      </c>
      <c r="E354" s="1" t="s">
        <v>1154</v>
      </c>
      <c r="F354" s="1">
        <v>8</v>
      </c>
    </row>
    <row r="355" spans="1:6" hidden="1">
      <c r="A355" t="s">
        <v>920</v>
      </c>
      <c r="B355" s="1" t="s">
        <v>353</v>
      </c>
      <c r="C355" s="1" t="s">
        <v>1252</v>
      </c>
      <c r="D355" s="1" t="s">
        <v>973</v>
      </c>
      <c r="E355" s="1" t="s">
        <v>1155</v>
      </c>
      <c r="F355" s="1">
        <v>8</v>
      </c>
    </row>
    <row r="356" spans="1:6" hidden="1">
      <c r="A356" t="s">
        <v>920</v>
      </c>
      <c r="B356" s="1" t="s">
        <v>354</v>
      </c>
      <c r="C356" s="1" t="s">
        <v>1253</v>
      </c>
      <c r="D356" s="1" t="s">
        <v>995</v>
      </c>
      <c r="E356" s="1" t="s">
        <v>1152</v>
      </c>
      <c r="F356" s="1">
        <v>3</v>
      </c>
    </row>
    <row r="357" spans="1:6" hidden="1">
      <c r="A357" t="s">
        <v>920</v>
      </c>
      <c r="B357" s="1" t="s">
        <v>355</v>
      </c>
      <c r="C357" s="1" t="s">
        <v>1253</v>
      </c>
      <c r="D357" s="1" t="s">
        <v>995</v>
      </c>
      <c r="E357" s="1" t="s">
        <v>1153</v>
      </c>
      <c r="F357" s="1">
        <v>7</v>
      </c>
    </row>
    <row r="358" spans="1:6" hidden="1">
      <c r="A358" t="s">
        <v>920</v>
      </c>
      <c r="B358" s="1" t="s">
        <v>356</v>
      </c>
      <c r="C358" s="1" t="s">
        <v>1253</v>
      </c>
      <c r="D358" s="1" t="s">
        <v>995</v>
      </c>
      <c r="E358" s="1" t="s">
        <v>1154</v>
      </c>
      <c r="F358" s="1">
        <v>8</v>
      </c>
    </row>
    <row r="359" spans="1:6" hidden="1">
      <c r="A359" t="s">
        <v>920</v>
      </c>
      <c r="B359" s="1" t="s">
        <v>357</v>
      </c>
      <c r="C359" s="1" t="s">
        <v>1253</v>
      </c>
      <c r="D359" s="1" t="s">
        <v>995</v>
      </c>
      <c r="E359" s="1" t="s">
        <v>1155</v>
      </c>
      <c r="F359" s="1">
        <v>9</v>
      </c>
    </row>
    <row r="360" spans="1:6" hidden="1">
      <c r="A360" t="s">
        <v>876</v>
      </c>
      <c r="B360" s="1" t="s">
        <v>358</v>
      </c>
      <c r="C360" s="1" t="s">
        <v>1254</v>
      </c>
      <c r="D360" s="1" t="s">
        <v>995</v>
      </c>
      <c r="E360" s="1" t="s">
        <v>1152</v>
      </c>
      <c r="F360" s="1">
        <v>3</v>
      </c>
    </row>
    <row r="361" spans="1:6" hidden="1">
      <c r="A361" t="s">
        <v>876</v>
      </c>
      <c r="B361" s="1" t="s">
        <v>359</v>
      </c>
      <c r="C361" s="1" t="s">
        <v>1254</v>
      </c>
      <c r="D361" s="1" t="s">
        <v>995</v>
      </c>
      <c r="E361" s="1" t="s">
        <v>1153</v>
      </c>
      <c r="F361" s="1">
        <v>1</v>
      </c>
    </row>
    <row r="362" spans="1:6" hidden="1">
      <c r="A362" t="s">
        <v>876</v>
      </c>
      <c r="B362" s="1" t="s">
        <v>360</v>
      </c>
      <c r="C362" s="1" t="s">
        <v>1254</v>
      </c>
      <c r="D362" s="1" t="s">
        <v>995</v>
      </c>
      <c r="E362" s="1" t="s">
        <v>1154</v>
      </c>
      <c r="F362" s="1">
        <v>8</v>
      </c>
    </row>
    <row r="363" spans="1:6" hidden="1">
      <c r="A363" t="s">
        <v>876</v>
      </c>
      <c r="B363" s="1" t="s">
        <v>361</v>
      </c>
      <c r="C363" s="1" t="s">
        <v>1254</v>
      </c>
      <c r="D363" s="1" t="s">
        <v>995</v>
      </c>
      <c r="E363" s="1" t="s">
        <v>1155</v>
      </c>
      <c r="F363" s="1">
        <v>6</v>
      </c>
    </row>
    <row r="364" spans="1:6" hidden="1">
      <c r="A364" t="s">
        <v>876</v>
      </c>
      <c r="B364" s="1" t="s">
        <v>362</v>
      </c>
      <c r="C364" s="1" t="s">
        <v>1254</v>
      </c>
      <c r="D364" s="1" t="s">
        <v>995</v>
      </c>
      <c r="E364" s="1" t="s">
        <v>1156</v>
      </c>
      <c r="F364" s="1">
        <v>4</v>
      </c>
    </row>
    <row r="365" spans="1:6" hidden="1">
      <c r="A365" t="s">
        <v>876</v>
      </c>
      <c r="B365" s="1" t="s">
        <v>363</v>
      </c>
      <c r="C365" s="1" t="s">
        <v>1255</v>
      </c>
      <c r="D365" s="1" t="s">
        <v>1000</v>
      </c>
      <c r="E365" s="1" t="s">
        <v>1152</v>
      </c>
      <c r="F365" s="1">
        <v>2</v>
      </c>
    </row>
    <row r="366" spans="1:6" hidden="1">
      <c r="A366" t="s">
        <v>876</v>
      </c>
      <c r="B366" s="1" t="s">
        <v>364</v>
      </c>
      <c r="C366" s="1" t="s">
        <v>1255</v>
      </c>
      <c r="D366" s="1" t="s">
        <v>1000</v>
      </c>
      <c r="E366" s="1" t="s">
        <v>1153</v>
      </c>
      <c r="F366" s="1">
        <v>3</v>
      </c>
    </row>
    <row r="367" spans="1:6" hidden="1">
      <c r="A367" t="s">
        <v>876</v>
      </c>
      <c r="B367" s="1" t="s">
        <v>365</v>
      </c>
      <c r="C367" s="1" t="s">
        <v>1255</v>
      </c>
      <c r="D367" s="1" t="s">
        <v>1000</v>
      </c>
      <c r="E367" s="1" t="s">
        <v>1154</v>
      </c>
      <c r="F367" s="1">
        <v>5</v>
      </c>
    </row>
    <row r="368" spans="1:6" hidden="1">
      <c r="A368" t="s">
        <v>876</v>
      </c>
      <c r="B368" s="1" t="s">
        <v>366</v>
      </c>
      <c r="C368" s="1" t="s">
        <v>1255</v>
      </c>
      <c r="D368" s="1" t="s">
        <v>1000</v>
      </c>
      <c r="E368" s="1" t="s">
        <v>1155</v>
      </c>
      <c r="F368" s="1">
        <v>5</v>
      </c>
    </row>
    <row r="369" spans="1:6" hidden="1">
      <c r="A369" t="s">
        <v>876</v>
      </c>
      <c r="B369" s="1" t="s">
        <v>367</v>
      </c>
      <c r="C369" s="1" t="s">
        <v>1255</v>
      </c>
      <c r="D369" s="1" t="s">
        <v>1000</v>
      </c>
      <c r="E369" s="1" t="s">
        <v>1156</v>
      </c>
      <c r="F369" s="1">
        <v>6</v>
      </c>
    </row>
    <row r="370" spans="1:6" hidden="1">
      <c r="A370" t="s">
        <v>876</v>
      </c>
      <c r="B370" s="1" t="s">
        <v>368</v>
      </c>
      <c r="C370" s="1" t="s">
        <v>1256</v>
      </c>
      <c r="D370" s="1" t="s">
        <v>1013</v>
      </c>
      <c r="E370" s="1" t="s">
        <v>1152</v>
      </c>
      <c r="F370" s="1">
        <v>2</v>
      </c>
    </row>
    <row r="371" spans="1:6" hidden="1">
      <c r="A371" t="s">
        <v>876</v>
      </c>
      <c r="B371" s="1" t="s">
        <v>369</v>
      </c>
      <c r="C371" s="1" t="s">
        <v>1256</v>
      </c>
      <c r="D371" s="1" t="s">
        <v>1013</v>
      </c>
      <c r="E371" s="1" t="s">
        <v>1153</v>
      </c>
      <c r="F371" s="1">
        <v>4</v>
      </c>
    </row>
    <row r="372" spans="1:6" hidden="1">
      <c r="A372" t="s">
        <v>876</v>
      </c>
      <c r="B372" s="1" t="s">
        <v>370</v>
      </c>
      <c r="C372" s="1" t="s">
        <v>1256</v>
      </c>
      <c r="D372" s="1" t="s">
        <v>1013</v>
      </c>
      <c r="E372" s="1" t="s">
        <v>1154</v>
      </c>
      <c r="F372" s="1">
        <v>5</v>
      </c>
    </row>
    <row r="373" spans="1:6" hidden="1">
      <c r="A373" t="s">
        <v>876</v>
      </c>
      <c r="B373" s="1" t="s">
        <v>371</v>
      </c>
      <c r="C373" s="1" t="s">
        <v>1256</v>
      </c>
      <c r="D373" s="1" t="s">
        <v>1013</v>
      </c>
      <c r="E373" s="1" t="s">
        <v>1155</v>
      </c>
      <c r="F373" s="1">
        <v>5</v>
      </c>
    </row>
    <row r="374" spans="1:6" hidden="1">
      <c r="A374" t="s">
        <v>876</v>
      </c>
      <c r="B374" s="1" t="s">
        <v>372</v>
      </c>
      <c r="C374" s="1" t="s">
        <v>1256</v>
      </c>
      <c r="D374" s="1" t="s">
        <v>1013</v>
      </c>
      <c r="E374" s="1" t="s">
        <v>1156</v>
      </c>
      <c r="F374" s="1">
        <v>5</v>
      </c>
    </row>
    <row r="375" spans="1:6" hidden="1">
      <c r="A375" t="s">
        <v>906</v>
      </c>
      <c r="B375" s="1" t="s">
        <v>373</v>
      </c>
      <c r="C375" s="1" t="s">
        <v>1257</v>
      </c>
      <c r="D375" s="1" t="s">
        <v>973</v>
      </c>
      <c r="E375" s="1" t="s">
        <v>973</v>
      </c>
      <c r="F375" s="1">
        <v>2</v>
      </c>
    </row>
    <row r="376" spans="1:6" hidden="1">
      <c r="A376" t="s">
        <v>906</v>
      </c>
      <c r="B376" s="1" t="s">
        <v>374</v>
      </c>
      <c r="C376" s="1" t="s">
        <v>1257</v>
      </c>
      <c r="D376" s="1" t="s">
        <v>973</v>
      </c>
      <c r="E376" s="1" t="s">
        <v>995</v>
      </c>
      <c r="F376" s="1">
        <v>5</v>
      </c>
    </row>
    <row r="377" spans="1:6" hidden="1">
      <c r="A377" t="s">
        <v>906</v>
      </c>
      <c r="B377" s="1" t="s">
        <v>375</v>
      </c>
      <c r="C377" s="1" t="s">
        <v>1257</v>
      </c>
      <c r="D377" s="1" t="s">
        <v>973</v>
      </c>
      <c r="E377" s="1" t="s">
        <v>1002</v>
      </c>
      <c r="F377" s="1">
        <v>10</v>
      </c>
    </row>
    <row r="378" spans="1:6" hidden="1">
      <c r="A378" t="s">
        <v>906</v>
      </c>
      <c r="B378" s="1" t="s">
        <v>376</v>
      </c>
      <c r="C378" s="1" t="s">
        <v>1257</v>
      </c>
      <c r="D378" s="1" t="s">
        <v>973</v>
      </c>
      <c r="E378" s="1" t="s">
        <v>1000</v>
      </c>
      <c r="F378" s="1">
        <v>3</v>
      </c>
    </row>
    <row r="379" spans="1:6" hidden="1">
      <c r="A379" t="s">
        <v>885</v>
      </c>
      <c r="B379" s="1" t="s">
        <v>377</v>
      </c>
      <c r="C379" s="1" t="s">
        <v>1258</v>
      </c>
      <c r="D379" s="1" t="s">
        <v>973</v>
      </c>
      <c r="E379" s="1" t="s">
        <v>973</v>
      </c>
      <c r="F379" s="1">
        <v>2</v>
      </c>
    </row>
    <row r="380" spans="1:6" hidden="1">
      <c r="A380" t="s">
        <v>885</v>
      </c>
      <c r="B380" s="1" t="s">
        <v>378</v>
      </c>
      <c r="C380" s="1" t="s">
        <v>1258</v>
      </c>
      <c r="D380" s="1" t="s">
        <v>973</v>
      </c>
      <c r="E380" s="1" t="s">
        <v>995</v>
      </c>
      <c r="F380" s="1">
        <v>6</v>
      </c>
    </row>
    <row r="381" spans="1:6" hidden="1">
      <c r="A381" t="s">
        <v>885</v>
      </c>
      <c r="B381" s="1" t="s">
        <v>379</v>
      </c>
      <c r="C381" s="1" t="s">
        <v>1258</v>
      </c>
      <c r="D381" s="1" t="s">
        <v>973</v>
      </c>
      <c r="E381" s="1" t="s">
        <v>1002</v>
      </c>
      <c r="F381" s="1">
        <v>8</v>
      </c>
    </row>
    <row r="382" spans="1:6" hidden="1">
      <c r="A382" t="s">
        <v>885</v>
      </c>
      <c r="B382" s="1" t="s">
        <v>380</v>
      </c>
      <c r="C382" s="1" t="s">
        <v>1258</v>
      </c>
      <c r="D382" s="1" t="s">
        <v>973</v>
      </c>
      <c r="E382" s="1" t="s">
        <v>1000</v>
      </c>
      <c r="F382" s="1">
        <v>7</v>
      </c>
    </row>
    <row r="383" spans="1:6" hidden="1">
      <c r="A383" t="s">
        <v>885</v>
      </c>
      <c r="B383" s="1" t="s">
        <v>381</v>
      </c>
      <c r="C383" s="1" t="s">
        <v>1259</v>
      </c>
      <c r="D383" s="1" t="s">
        <v>1002</v>
      </c>
      <c r="E383" s="1" t="s">
        <v>973</v>
      </c>
      <c r="F383" s="1">
        <v>3</v>
      </c>
    </row>
    <row r="384" spans="1:6" hidden="1">
      <c r="A384" t="s">
        <v>885</v>
      </c>
      <c r="B384" s="1" t="s">
        <v>382</v>
      </c>
      <c r="C384" s="1" t="s">
        <v>1259</v>
      </c>
      <c r="D384" s="1" t="s">
        <v>1002</v>
      </c>
      <c r="E384" s="1" t="s">
        <v>995</v>
      </c>
      <c r="F384" s="1">
        <v>2</v>
      </c>
    </row>
    <row r="385" spans="1:6" hidden="1">
      <c r="A385" t="s">
        <v>885</v>
      </c>
      <c r="B385" s="1" t="s">
        <v>383</v>
      </c>
      <c r="C385" s="1" t="s">
        <v>1259</v>
      </c>
      <c r="D385" s="1" t="s">
        <v>1002</v>
      </c>
      <c r="E385" s="1" t="s">
        <v>1002</v>
      </c>
      <c r="F385" s="1">
        <v>8</v>
      </c>
    </row>
    <row r="386" spans="1:6" hidden="1">
      <c r="A386" t="s">
        <v>885</v>
      </c>
      <c r="B386" s="1" t="s">
        <v>384</v>
      </c>
      <c r="C386" s="1" t="s">
        <v>1259</v>
      </c>
      <c r="D386" s="1" t="s">
        <v>1002</v>
      </c>
      <c r="E386" s="1" t="s">
        <v>1000</v>
      </c>
      <c r="F386" s="1">
        <v>5</v>
      </c>
    </row>
    <row r="387" spans="1:6" hidden="1">
      <c r="A387" t="s">
        <v>911</v>
      </c>
      <c r="B387" s="1" t="s">
        <v>385</v>
      </c>
      <c r="C387" s="1" t="s">
        <v>1260</v>
      </c>
      <c r="D387" s="1" t="s">
        <v>973</v>
      </c>
      <c r="E387" s="1" t="s">
        <v>973</v>
      </c>
      <c r="F387" s="1">
        <v>2</v>
      </c>
    </row>
    <row r="388" spans="1:6" hidden="1">
      <c r="A388" t="s">
        <v>911</v>
      </c>
      <c r="B388" s="1" t="s">
        <v>386</v>
      </c>
      <c r="C388" s="1" t="s">
        <v>1260</v>
      </c>
      <c r="D388" s="1" t="s">
        <v>973</v>
      </c>
      <c r="E388" s="1" t="s">
        <v>995</v>
      </c>
      <c r="F388" s="1">
        <v>7</v>
      </c>
    </row>
    <row r="389" spans="1:6" hidden="1">
      <c r="A389" t="s">
        <v>911</v>
      </c>
      <c r="B389" s="1" t="s">
        <v>387</v>
      </c>
      <c r="C389" s="1" t="s">
        <v>1260</v>
      </c>
      <c r="D389" s="1" t="s">
        <v>973</v>
      </c>
      <c r="E389" s="1" t="s">
        <v>1002</v>
      </c>
      <c r="F389" s="1">
        <v>10</v>
      </c>
    </row>
    <row r="390" spans="1:6" hidden="1">
      <c r="A390" t="s">
        <v>911</v>
      </c>
      <c r="B390" s="1" t="s">
        <v>388</v>
      </c>
      <c r="C390" s="1" t="s">
        <v>1260</v>
      </c>
      <c r="D390" s="1" t="s">
        <v>973</v>
      </c>
      <c r="E390" s="1" t="s">
        <v>1000</v>
      </c>
      <c r="F390" s="1">
        <v>6</v>
      </c>
    </row>
    <row r="391" spans="1:6" hidden="1">
      <c r="A391" t="s">
        <v>911</v>
      </c>
      <c r="B391" s="1" t="s">
        <v>389</v>
      </c>
      <c r="C391" s="1" t="s">
        <v>1261</v>
      </c>
      <c r="D391" s="1" t="s">
        <v>995</v>
      </c>
      <c r="E391" s="1" t="s">
        <v>973</v>
      </c>
      <c r="F391" s="1">
        <v>3</v>
      </c>
    </row>
    <row r="392" spans="1:6" hidden="1">
      <c r="A392" t="s">
        <v>911</v>
      </c>
      <c r="B392" s="1" t="s">
        <v>390</v>
      </c>
      <c r="C392" s="1" t="s">
        <v>1261</v>
      </c>
      <c r="D392" s="1" t="s">
        <v>995</v>
      </c>
      <c r="E392" s="1" t="s">
        <v>995</v>
      </c>
      <c r="F392" s="1">
        <v>8</v>
      </c>
    </row>
    <row r="393" spans="1:6" hidden="1">
      <c r="A393" t="s">
        <v>911</v>
      </c>
      <c r="B393" s="1" t="s">
        <v>391</v>
      </c>
      <c r="C393" s="1" t="s">
        <v>1261</v>
      </c>
      <c r="D393" s="1" t="s">
        <v>995</v>
      </c>
      <c r="E393" s="1" t="s">
        <v>1002</v>
      </c>
      <c r="F393" s="1">
        <v>10</v>
      </c>
    </row>
    <row r="394" spans="1:6" hidden="1">
      <c r="A394" t="s">
        <v>911</v>
      </c>
      <c r="B394" s="1" t="s">
        <v>392</v>
      </c>
      <c r="C394" s="1" t="s">
        <v>1261</v>
      </c>
      <c r="D394" s="1" t="s">
        <v>995</v>
      </c>
      <c r="E394" s="1" t="s">
        <v>1000</v>
      </c>
      <c r="F394" s="1">
        <v>6</v>
      </c>
    </row>
    <row r="395" spans="1:6">
      <c r="A395" t="s">
        <v>913</v>
      </c>
      <c r="B395" s="1" t="s">
        <v>393</v>
      </c>
      <c r="C395" s="1" t="s">
        <v>1262</v>
      </c>
      <c r="D395" s="1" t="s">
        <v>973</v>
      </c>
      <c r="E395" s="1" t="s">
        <v>973</v>
      </c>
      <c r="F395" s="1">
        <v>3</v>
      </c>
    </row>
    <row r="396" spans="1:6">
      <c r="A396" t="s">
        <v>913</v>
      </c>
      <c r="B396" s="1" t="s">
        <v>394</v>
      </c>
      <c r="C396" s="1" t="s">
        <v>1262</v>
      </c>
      <c r="D396" s="1" t="s">
        <v>973</v>
      </c>
      <c r="E396" s="1" t="s">
        <v>995</v>
      </c>
      <c r="F396" s="1">
        <v>8</v>
      </c>
    </row>
    <row r="397" spans="1:6">
      <c r="A397" t="s">
        <v>913</v>
      </c>
      <c r="B397" s="1" t="s">
        <v>395</v>
      </c>
      <c r="C397" s="1" t="s">
        <v>1262</v>
      </c>
      <c r="D397" s="1" t="s">
        <v>973</v>
      </c>
      <c r="E397" s="1" t="s">
        <v>1002</v>
      </c>
      <c r="F397" s="1">
        <v>9</v>
      </c>
    </row>
    <row r="398" spans="1:6">
      <c r="A398" t="s">
        <v>913</v>
      </c>
      <c r="B398" s="1" t="s">
        <v>396</v>
      </c>
      <c r="C398" s="1" t="s">
        <v>1262</v>
      </c>
      <c r="D398" s="1" t="s">
        <v>973</v>
      </c>
      <c r="E398" s="1" t="s">
        <v>1000</v>
      </c>
      <c r="F398" s="1">
        <v>6</v>
      </c>
    </row>
    <row r="399" spans="1:6">
      <c r="A399" t="s">
        <v>913</v>
      </c>
      <c r="B399" s="1" t="s">
        <v>397</v>
      </c>
      <c r="C399" s="1" t="s">
        <v>1263</v>
      </c>
      <c r="D399" s="1" t="s">
        <v>1002</v>
      </c>
      <c r="E399" s="1" t="s">
        <v>973</v>
      </c>
      <c r="F399" s="1">
        <v>3</v>
      </c>
    </row>
    <row r="400" spans="1:6">
      <c r="A400" t="s">
        <v>913</v>
      </c>
      <c r="B400" s="1" t="s">
        <v>398</v>
      </c>
      <c r="C400" s="1" t="s">
        <v>1263</v>
      </c>
      <c r="D400" s="1" t="s">
        <v>1002</v>
      </c>
      <c r="E400" s="1" t="s">
        <v>995</v>
      </c>
      <c r="F400" s="1">
        <v>7</v>
      </c>
    </row>
    <row r="401" spans="1:6">
      <c r="A401" t="s">
        <v>913</v>
      </c>
      <c r="B401" s="1" t="s">
        <v>399</v>
      </c>
      <c r="C401" s="1" t="s">
        <v>1263</v>
      </c>
      <c r="D401" s="1" t="s">
        <v>1002</v>
      </c>
      <c r="E401" s="1" t="s">
        <v>1002</v>
      </c>
      <c r="F401" s="1">
        <v>9</v>
      </c>
    </row>
    <row r="402" spans="1:6">
      <c r="A402" t="s">
        <v>913</v>
      </c>
      <c r="B402" s="1" t="s">
        <v>400</v>
      </c>
      <c r="C402" s="1" t="s">
        <v>1263</v>
      </c>
      <c r="D402" s="1" t="s">
        <v>1002</v>
      </c>
      <c r="E402" s="1" t="s">
        <v>1000</v>
      </c>
      <c r="F402" s="1">
        <v>5</v>
      </c>
    </row>
    <row r="403" spans="1:6" hidden="1">
      <c r="A403" t="s">
        <v>924</v>
      </c>
      <c r="B403" s="1" t="s">
        <v>401</v>
      </c>
      <c r="C403" s="1" t="s">
        <v>1264</v>
      </c>
      <c r="D403" s="1" t="s">
        <v>973</v>
      </c>
      <c r="E403" s="1" t="s">
        <v>973</v>
      </c>
      <c r="F403" s="1">
        <v>4</v>
      </c>
    </row>
    <row r="404" spans="1:6" hidden="1">
      <c r="A404" t="s">
        <v>924</v>
      </c>
      <c r="B404" s="1" t="s">
        <v>402</v>
      </c>
      <c r="C404" s="1" t="s">
        <v>1264</v>
      </c>
      <c r="D404" s="1" t="s">
        <v>973</v>
      </c>
      <c r="E404" s="1" t="s">
        <v>995</v>
      </c>
      <c r="F404" s="1">
        <v>7</v>
      </c>
    </row>
    <row r="405" spans="1:6" hidden="1">
      <c r="A405" t="s">
        <v>924</v>
      </c>
      <c r="B405" s="1" t="s">
        <v>403</v>
      </c>
      <c r="C405" s="1" t="s">
        <v>1264</v>
      </c>
      <c r="D405" s="1" t="s">
        <v>973</v>
      </c>
      <c r="E405" s="1" t="s">
        <v>1002</v>
      </c>
      <c r="F405" s="1">
        <v>9</v>
      </c>
    </row>
    <row r="406" spans="1:6" hidden="1">
      <c r="A406" t="s">
        <v>924</v>
      </c>
      <c r="B406" s="1" t="s">
        <v>404</v>
      </c>
      <c r="C406" s="1" t="s">
        <v>1264</v>
      </c>
      <c r="D406" s="1" t="s">
        <v>973</v>
      </c>
      <c r="E406" s="1" t="s">
        <v>1000</v>
      </c>
      <c r="F406" s="1">
        <v>5</v>
      </c>
    </row>
    <row r="407" spans="1:6" hidden="1">
      <c r="A407" t="s">
        <v>924</v>
      </c>
      <c r="B407" s="1" t="s">
        <v>405</v>
      </c>
      <c r="C407" s="1" t="s">
        <v>1265</v>
      </c>
      <c r="D407" s="1" t="s">
        <v>995</v>
      </c>
      <c r="E407" s="1" t="s">
        <v>973</v>
      </c>
      <c r="F407" s="1">
        <v>5</v>
      </c>
    </row>
    <row r="408" spans="1:6" hidden="1">
      <c r="A408" t="s">
        <v>924</v>
      </c>
      <c r="B408" s="1" t="s">
        <v>406</v>
      </c>
      <c r="C408" s="1" t="s">
        <v>1265</v>
      </c>
      <c r="D408" s="1" t="s">
        <v>995</v>
      </c>
      <c r="E408" s="1" t="s">
        <v>995</v>
      </c>
      <c r="F408" s="1">
        <v>8</v>
      </c>
    </row>
    <row r="409" spans="1:6" hidden="1">
      <c r="A409" t="s">
        <v>924</v>
      </c>
      <c r="B409" s="1" t="s">
        <v>407</v>
      </c>
      <c r="C409" s="1" t="s">
        <v>1265</v>
      </c>
      <c r="D409" s="1" t="s">
        <v>995</v>
      </c>
      <c r="E409" s="1" t="s">
        <v>1002</v>
      </c>
      <c r="F409" s="1">
        <v>10</v>
      </c>
    </row>
    <row r="410" spans="1:6" hidden="1">
      <c r="A410" t="s">
        <v>924</v>
      </c>
      <c r="B410" s="1" t="s">
        <v>408</v>
      </c>
      <c r="C410" s="1" t="s">
        <v>1265</v>
      </c>
      <c r="D410" s="1" t="s">
        <v>995</v>
      </c>
      <c r="E410" s="1" t="s">
        <v>1000</v>
      </c>
      <c r="F410" s="1">
        <v>6</v>
      </c>
    </row>
    <row r="411" spans="1:6" hidden="1">
      <c r="A411" t="s">
        <v>921</v>
      </c>
      <c r="B411" s="1" t="s">
        <v>409</v>
      </c>
      <c r="C411" s="1" t="s">
        <v>1266</v>
      </c>
      <c r="D411" s="1" t="s">
        <v>995</v>
      </c>
      <c r="E411" s="1" t="s">
        <v>973</v>
      </c>
      <c r="F411" s="1">
        <v>8</v>
      </c>
    </row>
    <row r="412" spans="1:6" hidden="1">
      <c r="A412" t="s">
        <v>921</v>
      </c>
      <c r="B412" s="1" t="s">
        <v>410</v>
      </c>
      <c r="C412" s="1" t="s">
        <v>1266</v>
      </c>
      <c r="D412" s="1" t="s">
        <v>995</v>
      </c>
      <c r="E412" s="1" t="s">
        <v>995</v>
      </c>
      <c r="F412" s="1">
        <v>18</v>
      </c>
    </row>
    <row r="413" spans="1:6" hidden="1">
      <c r="A413" t="s">
        <v>921</v>
      </c>
      <c r="B413" s="1" t="s">
        <v>411</v>
      </c>
      <c r="C413" s="1" t="s">
        <v>1266</v>
      </c>
      <c r="D413" s="1" t="s">
        <v>995</v>
      </c>
      <c r="E413" s="1" t="s">
        <v>1002</v>
      </c>
      <c r="F413" s="1">
        <v>18</v>
      </c>
    </row>
    <row r="414" spans="1:6" hidden="1">
      <c r="A414" t="s">
        <v>921</v>
      </c>
      <c r="B414" s="1" t="s">
        <v>412</v>
      </c>
      <c r="C414" s="1" t="s">
        <v>1267</v>
      </c>
      <c r="D414" s="1" t="s">
        <v>1013</v>
      </c>
      <c r="E414" s="1" t="s">
        <v>973</v>
      </c>
      <c r="F414" s="1">
        <v>11</v>
      </c>
    </row>
    <row r="415" spans="1:6" hidden="1">
      <c r="A415" t="s">
        <v>921</v>
      </c>
      <c r="B415" s="1" t="s">
        <v>413</v>
      </c>
      <c r="C415" s="1" t="s">
        <v>1267</v>
      </c>
      <c r="D415" s="1" t="s">
        <v>1013</v>
      </c>
      <c r="E415" s="1" t="s">
        <v>995</v>
      </c>
      <c r="F415" s="1">
        <v>19</v>
      </c>
    </row>
    <row r="416" spans="1:6" hidden="1">
      <c r="A416" t="s">
        <v>921</v>
      </c>
      <c r="B416" s="1" t="s">
        <v>414</v>
      </c>
      <c r="C416" s="1" t="s">
        <v>1267</v>
      </c>
      <c r="D416" s="1" t="s">
        <v>1013</v>
      </c>
      <c r="E416" s="1" t="s">
        <v>1002</v>
      </c>
      <c r="F416" s="1">
        <v>18</v>
      </c>
    </row>
    <row r="417" spans="1:6" hidden="1">
      <c r="A417" t="s">
        <v>921</v>
      </c>
      <c r="B417" s="1" t="s">
        <v>415</v>
      </c>
      <c r="C417" s="1" t="s">
        <v>1268</v>
      </c>
      <c r="D417" s="1" t="s">
        <v>1001</v>
      </c>
      <c r="E417" s="1" t="s">
        <v>973</v>
      </c>
      <c r="F417" s="1">
        <v>11</v>
      </c>
    </row>
    <row r="418" spans="1:6" hidden="1">
      <c r="A418" t="s">
        <v>921</v>
      </c>
      <c r="B418" s="1" t="s">
        <v>416</v>
      </c>
      <c r="C418" s="1" t="s">
        <v>1268</v>
      </c>
      <c r="D418" s="1" t="s">
        <v>1001</v>
      </c>
      <c r="E418" s="1" t="s">
        <v>995</v>
      </c>
      <c r="F418" s="1">
        <v>18</v>
      </c>
    </row>
    <row r="419" spans="1:6" hidden="1">
      <c r="A419" t="s">
        <v>921</v>
      </c>
      <c r="B419" s="1" t="s">
        <v>417</v>
      </c>
      <c r="C419" s="1" t="s">
        <v>1268</v>
      </c>
      <c r="D419" s="1" t="s">
        <v>1001</v>
      </c>
      <c r="E419" s="1" t="s">
        <v>1002</v>
      </c>
      <c r="F419" s="1">
        <v>19</v>
      </c>
    </row>
    <row r="420" spans="1:6" hidden="1">
      <c r="A420" t="s">
        <v>898</v>
      </c>
      <c r="B420" s="1" t="s">
        <v>418</v>
      </c>
      <c r="C420" s="1" t="s">
        <v>1269</v>
      </c>
      <c r="D420" s="1" t="s">
        <v>995</v>
      </c>
      <c r="E420" s="1" t="s">
        <v>973</v>
      </c>
      <c r="F420" s="1">
        <v>11</v>
      </c>
    </row>
    <row r="421" spans="1:6" hidden="1">
      <c r="A421" t="s">
        <v>898</v>
      </c>
      <c r="B421" s="1" t="s">
        <v>419</v>
      </c>
      <c r="C421" s="1" t="s">
        <v>1269</v>
      </c>
      <c r="D421" s="1" t="s">
        <v>995</v>
      </c>
      <c r="E421" s="1" t="s">
        <v>995</v>
      </c>
      <c r="F421" s="1">
        <v>16</v>
      </c>
    </row>
    <row r="422" spans="1:6" hidden="1">
      <c r="A422" t="s">
        <v>898</v>
      </c>
      <c r="B422" s="1" t="s">
        <v>420</v>
      </c>
      <c r="C422" s="1" t="s">
        <v>1269</v>
      </c>
      <c r="D422" s="1" t="s">
        <v>995</v>
      </c>
      <c r="E422" s="1" t="s">
        <v>1002</v>
      </c>
      <c r="F422" s="1">
        <v>15</v>
      </c>
    </row>
    <row r="423" spans="1:6" hidden="1">
      <c r="A423" t="s">
        <v>898</v>
      </c>
      <c r="B423" s="1" t="s">
        <v>421</v>
      </c>
      <c r="C423" s="1" t="s">
        <v>1270</v>
      </c>
      <c r="D423" s="1" t="s">
        <v>1000</v>
      </c>
      <c r="E423" s="1" t="s">
        <v>973</v>
      </c>
      <c r="F423" s="1">
        <v>13</v>
      </c>
    </row>
    <row r="424" spans="1:6" hidden="1">
      <c r="A424" t="s">
        <v>898</v>
      </c>
      <c r="B424" s="1" t="s">
        <v>422</v>
      </c>
      <c r="C424" s="1" t="s">
        <v>1270</v>
      </c>
      <c r="D424" s="1" t="s">
        <v>1000</v>
      </c>
      <c r="E424" s="1" t="s">
        <v>995</v>
      </c>
      <c r="F424" s="1">
        <v>11</v>
      </c>
    </row>
    <row r="425" spans="1:6" hidden="1">
      <c r="A425" t="s">
        <v>898</v>
      </c>
      <c r="B425" s="1" t="s">
        <v>423</v>
      </c>
      <c r="C425" s="1" t="s">
        <v>1270</v>
      </c>
      <c r="D425" s="1" t="s">
        <v>1000</v>
      </c>
      <c r="E425" s="1" t="s">
        <v>1002</v>
      </c>
      <c r="F425" s="1">
        <v>16</v>
      </c>
    </row>
    <row r="426" spans="1:6" hidden="1">
      <c r="A426" t="s">
        <v>928</v>
      </c>
      <c r="B426" s="1" t="s">
        <v>424</v>
      </c>
      <c r="C426" s="1" t="s">
        <v>1271</v>
      </c>
      <c r="D426" s="1" t="s">
        <v>973</v>
      </c>
      <c r="E426" s="1" t="s">
        <v>973</v>
      </c>
      <c r="F426" s="1">
        <v>5</v>
      </c>
    </row>
    <row r="427" spans="1:6" hidden="1">
      <c r="A427" t="s">
        <v>928</v>
      </c>
      <c r="B427" s="1" t="s">
        <v>425</v>
      </c>
      <c r="C427" s="1" t="s">
        <v>1271</v>
      </c>
      <c r="D427" s="1" t="s">
        <v>973</v>
      </c>
      <c r="E427" s="1" t="s">
        <v>995</v>
      </c>
      <c r="F427" s="1">
        <v>10</v>
      </c>
    </row>
    <row r="428" spans="1:6" hidden="1">
      <c r="A428" t="s">
        <v>928</v>
      </c>
      <c r="B428" s="1" t="s">
        <v>426</v>
      </c>
      <c r="C428" s="1" t="s">
        <v>1271</v>
      </c>
      <c r="D428" s="1" t="s">
        <v>973</v>
      </c>
      <c r="E428" s="1" t="s">
        <v>1002</v>
      </c>
      <c r="F428" s="1">
        <v>6</v>
      </c>
    </row>
    <row r="429" spans="1:6" hidden="1">
      <c r="A429" t="s">
        <v>928</v>
      </c>
      <c r="B429" s="1" t="s">
        <v>427</v>
      </c>
      <c r="C429" s="1" t="s">
        <v>1271</v>
      </c>
      <c r="D429" s="1" t="s">
        <v>973</v>
      </c>
      <c r="E429" s="1" t="s">
        <v>1000</v>
      </c>
      <c r="F429" s="1">
        <v>5</v>
      </c>
    </row>
    <row r="430" spans="1:6" hidden="1">
      <c r="A430" t="s">
        <v>928</v>
      </c>
      <c r="B430" s="1" t="s">
        <v>428</v>
      </c>
      <c r="C430" s="1" t="s">
        <v>1272</v>
      </c>
      <c r="D430" s="1" t="s">
        <v>975</v>
      </c>
      <c r="E430" s="1" t="s">
        <v>973</v>
      </c>
      <c r="F430" s="1">
        <v>6</v>
      </c>
    </row>
    <row r="431" spans="1:6" hidden="1">
      <c r="A431" t="s">
        <v>928</v>
      </c>
      <c r="B431" s="1" t="s">
        <v>429</v>
      </c>
      <c r="C431" s="1" t="s">
        <v>1272</v>
      </c>
      <c r="D431" s="1" t="s">
        <v>975</v>
      </c>
      <c r="E431" s="1" t="s">
        <v>995</v>
      </c>
      <c r="F431" s="1">
        <v>9</v>
      </c>
    </row>
    <row r="432" spans="1:6" hidden="1">
      <c r="A432" t="s">
        <v>928</v>
      </c>
      <c r="B432" s="1" t="s">
        <v>430</v>
      </c>
      <c r="C432" s="1" t="s">
        <v>1272</v>
      </c>
      <c r="D432" s="1" t="s">
        <v>975</v>
      </c>
      <c r="E432" s="1" t="s">
        <v>1002</v>
      </c>
      <c r="F432" s="1">
        <v>8</v>
      </c>
    </row>
    <row r="433" spans="1:6" hidden="1">
      <c r="A433" t="s">
        <v>928</v>
      </c>
      <c r="B433" s="1" t="s">
        <v>431</v>
      </c>
      <c r="C433" s="1" t="s">
        <v>1272</v>
      </c>
      <c r="D433" s="1" t="s">
        <v>975</v>
      </c>
      <c r="E433" s="1" t="s">
        <v>1000</v>
      </c>
      <c r="F433" s="1">
        <v>6</v>
      </c>
    </row>
    <row r="434" spans="1:6" hidden="1">
      <c r="A434" t="s">
        <v>896</v>
      </c>
      <c r="B434" s="1" t="s">
        <v>432</v>
      </c>
      <c r="C434" s="1" t="s">
        <v>1273</v>
      </c>
      <c r="D434" s="1" t="s">
        <v>973</v>
      </c>
      <c r="E434" s="1" t="s">
        <v>973</v>
      </c>
      <c r="F434" s="1">
        <v>3</v>
      </c>
    </row>
    <row r="435" spans="1:6" hidden="1">
      <c r="A435" t="s">
        <v>896</v>
      </c>
      <c r="B435" s="1" t="s">
        <v>433</v>
      </c>
      <c r="C435" s="1" t="s">
        <v>1273</v>
      </c>
      <c r="D435" s="1" t="s">
        <v>973</v>
      </c>
      <c r="E435" s="1" t="s">
        <v>995</v>
      </c>
      <c r="F435" s="1">
        <v>8</v>
      </c>
    </row>
    <row r="436" spans="1:6" hidden="1">
      <c r="A436" t="s">
        <v>896</v>
      </c>
      <c r="B436" s="1" t="s">
        <v>434</v>
      </c>
      <c r="C436" s="1" t="s">
        <v>1273</v>
      </c>
      <c r="D436" s="1" t="s">
        <v>973</v>
      </c>
      <c r="E436" s="1" t="s">
        <v>1002</v>
      </c>
      <c r="F436" s="1">
        <v>7</v>
      </c>
    </row>
    <row r="437" spans="1:6" hidden="1">
      <c r="A437" t="s">
        <v>896</v>
      </c>
      <c r="B437" s="1" t="s">
        <v>435</v>
      </c>
      <c r="C437" s="1" t="s">
        <v>1273</v>
      </c>
      <c r="D437" s="1" t="s">
        <v>973</v>
      </c>
      <c r="E437" s="1" t="s">
        <v>1000</v>
      </c>
      <c r="F437" s="1">
        <v>6</v>
      </c>
    </row>
    <row r="438" spans="1:6" hidden="1">
      <c r="A438" t="s">
        <v>896</v>
      </c>
      <c r="B438" s="1" t="s">
        <v>436</v>
      </c>
      <c r="C438" s="1" t="s">
        <v>1274</v>
      </c>
      <c r="D438" s="1" t="s">
        <v>1002</v>
      </c>
      <c r="E438" s="1" t="s">
        <v>973</v>
      </c>
      <c r="F438" s="1">
        <v>4</v>
      </c>
    </row>
    <row r="439" spans="1:6" hidden="1">
      <c r="A439" t="s">
        <v>896</v>
      </c>
      <c r="B439" s="1" t="s">
        <v>437</v>
      </c>
      <c r="C439" s="1" t="s">
        <v>1274</v>
      </c>
      <c r="D439" s="1" t="s">
        <v>1002</v>
      </c>
      <c r="E439" s="1" t="s">
        <v>995</v>
      </c>
      <c r="F439" s="1">
        <v>8</v>
      </c>
    </row>
    <row r="440" spans="1:6" hidden="1">
      <c r="A440" t="s">
        <v>896</v>
      </c>
      <c r="B440" s="1" t="s">
        <v>438</v>
      </c>
      <c r="C440" s="1" t="s">
        <v>1274</v>
      </c>
      <c r="D440" s="1" t="s">
        <v>1002</v>
      </c>
      <c r="E440" s="1" t="s">
        <v>1002</v>
      </c>
      <c r="F440" s="1">
        <v>8</v>
      </c>
    </row>
    <row r="441" spans="1:6" hidden="1">
      <c r="A441" t="s">
        <v>896</v>
      </c>
      <c r="B441" s="1" t="s">
        <v>439</v>
      </c>
      <c r="C441" s="1" t="s">
        <v>1274</v>
      </c>
      <c r="D441" s="1" t="s">
        <v>1002</v>
      </c>
      <c r="E441" s="1" t="s">
        <v>1000</v>
      </c>
      <c r="F441" s="1">
        <v>6</v>
      </c>
    </row>
    <row r="442" spans="1:6" hidden="1">
      <c r="A442" t="s">
        <v>896</v>
      </c>
      <c r="B442" s="1" t="s">
        <v>440</v>
      </c>
      <c r="C442" s="1" t="s">
        <v>1275</v>
      </c>
      <c r="D442" s="1" t="s">
        <v>1000</v>
      </c>
      <c r="E442" s="1" t="s">
        <v>973</v>
      </c>
      <c r="F442" s="1">
        <v>2</v>
      </c>
    </row>
    <row r="443" spans="1:6" hidden="1">
      <c r="A443" t="s">
        <v>896</v>
      </c>
      <c r="B443" s="1" t="s">
        <v>441</v>
      </c>
      <c r="C443" s="1" t="s">
        <v>1275</v>
      </c>
      <c r="D443" s="1" t="s">
        <v>1000</v>
      </c>
      <c r="E443" s="1" t="s">
        <v>995</v>
      </c>
      <c r="F443" s="1">
        <v>11</v>
      </c>
    </row>
    <row r="444" spans="1:6" hidden="1">
      <c r="A444" t="s">
        <v>896</v>
      </c>
      <c r="B444" s="1" t="s">
        <v>442</v>
      </c>
      <c r="C444" s="1" t="s">
        <v>1275</v>
      </c>
      <c r="D444" s="1" t="s">
        <v>1000</v>
      </c>
      <c r="E444" s="1" t="s">
        <v>1002</v>
      </c>
      <c r="F444" s="1">
        <v>7</v>
      </c>
    </row>
    <row r="445" spans="1:6" hidden="1">
      <c r="A445" t="s">
        <v>896</v>
      </c>
      <c r="B445" s="1" t="s">
        <v>443</v>
      </c>
      <c r="C445" s="1" t="s">
        <v>1275</v>
      </c>
      <c r="D445" s="1" t="s">
        <v>1000</v>
      </c>
      <c r="E445" s="1" t="s">
        <v>1000</v>
      </c>
      <c r="F445" s="1">
        <v>6</v>
      </c>
    </row>
    <row r="446" spans="1:6" hidden="1">
      <c r="A446" t="s">
        <v>896</v>
      </c>
      <c r="B446" s="1" t="s">
        <v>444</v>
      </c>
      <c r="C446" s="1" t="s">
        <v>1276</v>
      </c>
      <c r="D446" s="1" t="s">
        <v>1004</v>
      </c>
      <c r="E446" s="1" t="s">
        <v>973</v>
      </c>
      <c r="F446" s="1">
        <v>5</v>
      </c>
    </row>
    <row r="447" spans="1:6" hidden="1">
      <c r="A447" t="s">
        <v>896</v>
      </c>
      <c r="B447" s="1" t="s">
        <v>445</v>
      </c>
      <c r="C447" s="1" t="s">
        <v>1276</v>
      </c>
      <c r="D447" s="1" t="s">
        <v>1004</v>
      </c>
      <c r="E447" s="1" t="s">
        <v>995</v>
      </c>
      <c r="F447" s="1">
        <v>8</v>
      </c>
    </row>
    <row r="448" spans="1:6" hidden="1">
      <c r="A448" t="s">
        <v>896</v>
      </c>
      <c r="B448" s="1" t="s">
        <v>446</v>
      </c>
      <c r="C448" s="1" t="s">
        <v>1276</v>
      </c>
      <c r="D448" s="1" t="s">
        <v>1004</v>
      </c>
      <c r="E448" s="1" t="s">
        <v>1002</v>
      </c>
      <c r="F448" s="1">
        <v>8</v>
      </c>
    </row>
    <row r="449" spans="1:6" hidden="1">
      <c r="A449" t="s">
        <v>896</v>
      </c>
      <c r="B449" s="1" t="s">
        <v>447</v>
      </c>
      <c r="C449" s="1" t="s">
        <v>1276</v>
      </c>
      <c r="D449" s="1" t="s">
        <v>1004</v>
      </c>
      <c r="E449" s="1" t="s">
        <v>1000</v>
      </c>
      <c r="F449" s="1">
        <v>4</v>
      </c>
    </row>
    <row r="450" spans="1:6" hidden="1">
      <c r="A450" t="s">
        <v>896</v>
      </c>
      <c r="B450" s="1" t="s">
        <v>448</v>
      </c>
      <c r="C450" s="1" t="s">
        <v>1277</v>
      </c>
      <c r="D450" s="1" t="s">
        <v>1078</v>
      </c>
      <c r="E450" s="1" t="s">
        <v>973</v>
      </c>
      <c r="F450" s="1">
        <v>1</v>
      </c>
    </row>
    <row r="451" spans="1:6" hidden="1">
      <c r="A451" t="s">
        <v>896</v>
      </c>
      <c r="B451" s="1" t="s">
        <v>449</v>
      </c>
      <c r="C451" s="1" t="s">
        <v>1277</v>
      </c>
      <c r="D451" s="1" t="s">
        <v>1078</v>
      </c>
      <c r="E451" s="1" t="s">
        <v>995</v>
      </c>
      <c r="F451" s="1">
        <v>6</v>
      </c>
    </row>
    <row r="452" spans="1:6" hidden="1">
      <c r="A452" t="s">
        <v>896</v>
      </c>
      <c r="B452" s="1" t="s">
        <v>450</v>
      </c>
      <c r="C452" s="1" t="s">
        <v>1277</v>
      </c>
      <c r="D452" s="1" t="s">
        <v>1078</v>
      </c>
      <c r="E452" s="1" t="s">
        <v>1002</v>
      </c>
      <c r="F452" s="1">
        <v>9</v>
      </c>
    </row>
    <row r="453" spans="1:6" hidden="1">
      <c r="A453" t="s">
        <v>896</v>
      </c>
      <c r="B453" s="1" t="s">
        <v>451</v>
      </c>
      <c r="C453" s="1" t="s">
        <v>1277</v>
      </c>
      <c r="D453" s="1" t="s">
        <v>1078</v>
      </c>
      <c r="E453" s="1" t="s">
        <v>1000</v>
      </c>
      <c r="F453" s="1">
        <v>7</v>
      </c>
    </row>
    <row r="454" spans="1:6" hidden="1">
      <c r="A454" t="s">
        <v>896</v>
      </c>
      <c r="B454" s="1" t="s">
        <v>452</v>
      </c>
      <c r="C454" s="1" t="s">
        <v>1278</v>
      </c>
      <c r="D454" s="1" t="s">
        <v>1080</v>
      </c>
      <c r="E454" s="1" t="s">
        <v>973</v>
      </c>
      <c r="F454" s="1">
        <v>4</v>
      </c>
    </row>
    <row r="455" spans="1:6" hidden="1">
      <c r="A455" t="s">
        <v>896</v>
      </c>
      <c r="B455" s="1" t="s">
        <v>453</v>
      </c>
      <c r="C455" s="1" t="s">
        <v>1278</v>
      </c>
      <c r="D455" s="1" t="s">
        <v>1080</v>
      </c>
      <c r="E455" s="1" t="s">
        <v>995</v>
      </c>
      <c r="F455" s="1">
        <v>6</v>
      </c>
    </row>
    <row r="456" spans="1:6" hidden="1">
      <c r="A456" t="s">
        <v>896</v>
      </c>
      <c r="B456" s="1" t="s">
        <v>454</v>
      </c>
      <c r="C456" s="1" t="s">
        <v>1278</v>
      </c>
      <c r="D456" s="1" t="s">
        <v>1080</v>
      </c>
      <c r="E456" s="1" t="s">
        <v>1002</v>
      </c>
      <c r="F456" s="1">
        <v>8</v>
      </c>
    </row>
    <row r="457" spans="1:6" hidden="1">
      <c r="A457" t="s">
        <v>896</v>
      </c>
      <c r="B457" s="1" t="s">
        <v>455</v>
      </c>
      <c r="C457" s="1" t="s">
        <v>1278</v>
      </c>
      <c r="D457" s="1" t="s">
        <v>1080</v>
      </c>
      <c r="E457" s="1" t="s">
        <v>1000</v>
      </c>
      <c r="F457" s="1">
        <v>6</v>
      </c>
    </row>
    <row r="458" spans="1:6" hidden="1">
      <c r="A458" t="s">
        <v>884</v>
      </c>
      <c r="B458" s="1" t="s">
        <v>456</v>
      </c>
      <c r="C458" s="1" t="s">
        <v>1279</v>
      </c>
      <c r="D458" s="1" t="s">
        <v>973</v>
      </c>
      <c r="E458" s="1" t="s">
        <v>995</v>
      </c>
      <c r="F458" s="1">
        <v>4</v>
      </c>
    </row>
    <row r="459" spans="1:6" hidden="1">
      <c r="A459" t="s">
        <v>884</v>
      </c>
      <c r="B459" s="1" t="s">
        <v>457</v>
      </c>
      <c r="C459" s="1" t="s">
        <v>1279</v>
      </c>
      <c r="D459" s="1" t="s">
        <v>973</v>
      </c>
      <c r="E459" s="1" t="s">
        <v>1002</v>
      </c>
      <c r="F459" s="1">
        <v>6</v>
      </c>
    </row>
    <row r="460" spans="1:6" hidden="1">
      <c r="A460" t="s">
        <v>884</v>
      </c>
      <c r="B460" s="1" t="s">
        <v>458</v>
      </c>
      <c r="C460" s="1" t="s">
        <v>1279</v>
      </c>
      <c r="D460" s="1" t="s">
        <v>973</v>
      </c>
      <c r="E460" s="1" t="s">
        <v>1000</v>
      </c>
      <c r="F460" s="1">
        <v>4</v>
      </c>
    </row>
    <row r="461" spans="1:6" hidden="1">
      <c r="A461" t="s">
        <v>884</v>
      </c>
      <c r="B461" s="1" t="s">
        <v>459</v>
      </c>
      <c r="C461" s="1" t="s">
        <v>1280</v>
      </c>
      <c r="D461" s="1" t="s">
        <v>1000</v>
      </c>
      <c r="E461" s="1" t="s">
        <v>995</v>
      </c>
      <c r="F461" s="1">
        <v>4</v>
      </c>
    </row>
    <row r="462" spans="1:6" hidden="1">
      <c r="A462" t="s">
        <v>884</v>
      </c>
      <c r="B462" s="1" t="s">
        <v>460</v>
      </c>
      <c r="C462" s="1" t="s">
        <v>1280</v>
      </c>
      <c r="D462" s="1" t="s">
        <v>1000</v>
      </c>
      <c r="E462" s="1" t="s">
        <v>1002</v>
      </c>
      <c r="F462" s="1">
        <v>10</v>
      </c>
    </row>
    <row r="463" spans="1:6" hidden="1">
      <c r="A463" t="s">
        <v>884</v>
      </c>
      <c r="B463" s="1" t="s">
        <v>461</v>
      </c>
      <c r="C463" s="1" t="s">
        <v>1280</v>
      </c>
      <c r="D463" s="1" t="s">
        <v>1000</v>
      </c>
      <c r="E463" s="1" t="s">
        <v>1000</v>
      </c>
      <c r="F463" s="1">
        <v>7</v>
      </c>
    </row>
    <row r="464" spans="1:6" hidden="1">
      <c r="A464" t="s">
        <v>884</v>
      </c>
      <c r="B464" s="1" t="s">
        <v>462</v>
      </c>
      <c r="C464" s="1" t="s">
        <v>1281</v>
      </c>
      <c r="D464" s="1" t="s">
        <v>1013</v>
      </c>
      <c r="E464" s="1" t="s">
        <v>995</v>
      </c>
      <c r="F464" s="1">
        <v>4</v>
      </c>
    </row>
    <row r="465" spans="1:6" hidden="1">
      <c r="A465" t="s">
        <v>884</v>
      </c>
      <c r="B465" s="1" t="s">
        <v>463</v>
      </c>
      <c r="C465" s="1" t="s">
        <v>1281</v>
      </c>
      <c r="D465" s="1" t="s">
        <v>1013</v>
      </c>
      <c r="E465" s="1" t="s">
        <v>1002</v>
      </c>
      <c r="F465" s="1">
        <v>9</v>
      </c>
    </row>
    <row r="466" spans="1:6" hidden="1">
      <c r="A466" t="s">
        <v>884</v>
      </c>
      <c r="B466" s="1" t="s">
        <v>464</v>
      </c>
      <c r="C466" s="1" t="s">
        <v>1281</v>
      </c>
      <c r="D466" s="1" t="s">
        <v>1013</v>
      </c>
      <c r="E466" s="1" t="s">
        <v>1000</v>
      </c>
      <c r="F466" s="1">
        <v>7</v>
      </c>
    </row>
    <row r="467" spans="1:6" hidden="1">
      <c r="A467" t="s">
        <v>884</v>
      </c>
      <c r="B467" s="1" t="s">
        <v>465</v>
      </c>
      <c r="C467" s="1" t="s">
        <v>1282</v>
      </c>
      <c r="D467" s="1" t="s">
        <v>1001</v>
      </c>
      <c r="E467" s="1" t="s">
        <v>995</v>
      </c>
      <c r="F467" s="1">
        <v>6</v>
      </c>
    </row>
    <row r="468" spans="1:6" hidden="1">
      <c r="A468" t="s">
        <v>884</v>
      </c>
      <c r="B468" s="1" t="s">
        <v>466</v>
      </c>
      <c r="C468" s="1" t="s">
        <v>1282</v>
      </c>
      <c r="D468" s="1" t="s">
        <v>1001</v>
      </c>
      <c r="E468" s="1" t="s">
        <v>1002</v>
      </c>
      <c r="F468" s="1">
        <v>10</v>
      </c>
    </row>
    <row r="469" spans="1:6" hidden="1">
      <c r="A469" t="s">
        <v>884</v>
      </c>
      <c r="B469" s="1" t="s">
        <v>467</v>
      </c>
      <c r="C469" s="1" t="s">
        <v>1282</v>
      </c>
      <c r="D469" s="1" t="s">
        <v>1001</v>
      </c>
      <c r="E469" s="1" t="s">
        <v>1000</v>
      </c>
      <c r="F469" s="1">
        <v>7</v>
      </c>
    </row>
    <row r="470" spans="1:6" hidden="1">
      <c r="A470" t="s">
        <v>880</v>
      </c>
      <c r="B470" s="1" t="s">
        <v>468</v>
      </c>
      <c r="C470" s="1" t="s">
        <v>1283</v>
      </c>
      <c r="D470" s="1" t="s">
        <v>1002</v>
      </c>
      <c r="E470" s="1" t="s">
        <v>973</v>
      </c>
      <c r="F470" s="1">
        <v>8</v>
      </c>
    </row>
    <row r="471" spans="1:6" hidden="1">
      <c r="A471" t="s">
        <v>880</v>
      </c>
      <c r="B471" s="1" t="s">
        <v>469</v>
      </c>
      <c r="C471" s="1" t="s">
        <v>1283</v>
      </c>
      <c r="D471" s="1" t="s">
        <v>1002</v>
      </c>
      <c r="E471" s="1" t="s">
        <v>995</v>
      </c>
      <c r="F471" s="1">
        <v>11</v>
      </c>
    </row>
    <row r="472" spans="1:6" hidden="1">
      <c r="A472" t="s">
        <v>880</v>
      </c>
      <c r="B472" s="1" t="s">
        <v>470</v>
      </c>
      <c r="C472" s="1" t="s">
        <v>1283</v>
      </c>
      <c r="D472" s="1" t="s">
        <v>1002</v>
      </c>
      <c r="E472" s="1" t="s">
        <v>1002</v>
      </c>
      <c r="F472" s="1">
        <v>6</v>
      </c>
    </row>
    <row r="473" spans="1:6" hidden="1">
      <c r="A473" t="s">
        <v>880</v>
      </c>
      <c r="B473" s="1" t="s">
        <v>471</v>
      </c>
      <c r="C473" s="1" t="s">
        <v>1283</v>
      </c>
      <c r="D473" s="1" t="s">
        <v>1002</v>
      </c>
      <c r="E473" s="1" t="s">
        <v>1000</v>
      </c>
      <c r="F473" s="1">
        <v>5</v>
      </c>
    </row>
    <row r="474" spans="1:6" hidden="1">
      <c r="A474" t="s">
        <v>880</v>
      </c>
      <c r="B474" s="1" t="s">
        <v>472</v>
      </c>
      <c r="C474" s="1" t="s">
        <v>1284</v>
      </c>
      <c r="D474" s="1" t="s">
        <v>1000</v>
      </c>
      <c r="E474" s="1" t="s">
        <v>973</v>
      </c>
      <c r="F474" s="1">
        <v>9</v>
      </c>
    </row>
    <row r="475" spans="1:6" hidden="1">
      <c r="A475" t="s">
        <v>880</v>
      </c>
      <c r="B475" s="1" t="s">
        <v>473</v>
      </c>
      <c r="C475" s="1" t="s">
        <v>1284</v>
      </c>
      <c r="D475" s="1" t="s">
        <v>1000</v>
      </c>
      <c r="E475" s="1" t="s">
        <v>995</v>
      </c>
      <c r="F475" s="1">
        <v>9</v>
      </c>
    </row>
    <row r="476" spans="1:6" hidden="1">
      <c r="A476" t="s">
        <v>880</v>
      </c>
      <c r="B476" s="1" t="s">
        <v>474</v>
      </c>
      <c r="C476" s="1" t="s">
        <v>1284</v>
      </c>
      <c r="D476" s="1" t="s">
        <v>1000</v>
      </c>
      <c r="E476" s="1" t="s">
        <v>1002</v>
      </c>
      <c r="F476" s="1">
        <v>13</v>
      </c>
    </row>
    <row r="477" spans="1:6" hidden="1">
      <c r="A477" t="s">
        <v>880</v>
      </c>
      <c r="B477" s="1" t="s">
        <v>475</v>
      </c>
      <c r="C477" s="1" t="s">
        <v>1284</v>
      </c>
      <c r="D477" s="1" t="s">
        <v>1000</v>
      </c>
      <c r="E477" s="1" t="s">
        <v>1000</v>
      </c>
      <c r="F477" s="1">
        <v>6</v>
      </c>
    </row>
    <row r="478" spans="1:6" hidden="1">
      <c r="A478" t="s">
        <v>893</v>
      </c>
      <c r="B478" s="1" t="s">
        <v>476</v>
      </c>
      <c r="C478" s="1" t="s">
        <v>1285</v>
      </c>
      <c r="D478" s="1" t="s">
        <v>973</v>
      </c>
      <c r="E478" s="1" t="s">
        <v>973</v>
      </c>
      <c r="F478" s="1">
        <v>2</v>
      </c>
    </row>
    <row r="479" spans="1:6" hidden="1">
      <c r="A479" t="s">
        <v>893</v>
      </c>
      <c r="B479" s="1" t="s">
        <v>477</v>
      </c>
      <c r="C479" s="1" t="s">
        <v>1285</v>
      </c>
      <c r="D479" s="1" t="s">
        <v>973</v>
      </c>
      <c r="E479" s="1" t="s">
        <v>1002</v>
      </c>
      <c r="F479" s="1">
        <v>5</v>
      </c>
    </row>
    <row r="480" spans="1:6" hidden="1">
      <c r="A480" t="s">
        <v>893</v>
      </c>
      <c r="B480" s="1" t="s">
        <v>478</v>
      </c>
      <c r="C480" s="1" t="s">
        <v>1285</v>
      </c>
      <c r="D480" s="1" t="s">
        <v>973</v>
      </c>
      <c r="E480" s="1" t="s">
        <v>1000</v>
      </c>
      <c r="F480" s="1">
        <v>2</v>
      </c>
    </row>
    <row r="481" spans="1:6" hidden="1">
      <c r="A481" t="s">
        <v>893</v>
      </c>
      <c r="B481" s="1" t="s">
        <v>479</v>
      </c>
      <c r="C481" s="1" t="s">
        <v>1286</v>
      </c>
      <c r="D481" s="1" t="s">
        <v>1013</v>
      </c>
      <c r="E481" s="1" t="s">
        <v>973</v>
      </c>
      <c r="F481" s="1">
        <v>5</v>
      </c>
    </row>
    <row r="482" spans="1:6" hidden="1">
      <c r="A482" t="s">
        <v>893</v>
      </c>
      <c r="B482" s="1" t="s">
        <v>480</v>
      </c>
      <c r="C482" s="1" t="s">
        <v>1286</v>
      </c>
      <c r="D482" s="1" t="s">
        <v>1013</v>
      </c>
      <c r="E482" s="1" t="s">
        <v>995</v>
      </c>
      <c r="F482" s="1">
        <v>4</v>
      </c>
    </row>
    <row r="483" spans="1:6" hidden="1">
      <c r="A483" t="s">
        <v>893</v>
      </c>
      <c r="B483" s="1" t="s">
        <v>481</v>
      </c>
      <c r="C483" s="1" t="s">
        <v>1286</v>
      </c>
      <c r="D483" s="1" t="s">
        <v>1013</v>
      </c>
      <c r="E483" s="1" t="s">
        <v>1002</v>
      </c>
      <c r="F483" s="1">
        <v>10</v>
      </c>
    </row>
    <row r="484" spans="1:6" hidden="1">
      <c r="A484" t="s">
        <v>893</v>
      </c>
      <c r="B484" s="1" t="s">
        <v>482</v>
      </c>
      <c r="C484" s="1" t="s">
        <v>1286</v>
      </c>
      <c r="D484" s="1" t="s">
        <v>1013</v>
      </c>
      <c r="E484" s="1" t="s">
        <v>1000</v>
      </c>
      <c r="F484" s="1">
        <v>5</v>
      </c>
    </row>
    <row r="485" spans="1:6" hidden="1">
      <c r="A485" t="s">
        <v>932</v>
      </c>
      <c r="B485" s="1" t="s">
        <v>483</v>
      </c>
      <c r="C485" s="1" t="s">
        <v>1287</v>
      </c>
      <c r="D485" s="1" t="s">
        <v>995</v>
      </c>
      <c r="E485" s="1" t="s">
        <v>973</v>
      </c>
      <c r="F485" s="1">
        <v>7</v>
      </c>
    </row>
    <row r="486" spans="1:6" hidden="1">
      <c r="A486" t="s">
        <v>932</v>
      </c>
      <c r="B486" s="1" t="s">
        <v>484</v>
      </c>
      <c r="C486" s="1" t="s">
        <v>1287</v>
      </c>
      <c r="D486" s="1" t="s">
        <v>995</v>
      </c>
      <c r="E486" s="1" t="s">
        <v>995</v>
      </c>
      <c r="F486" s="1">
        <v>9</v>
      </c>
    </row>
    <row r="487" spans="1:6" hidden="1">
      <c r="A487" t="s">
        <v>932</v>
      </c>
      <c r="B487" s="1" t="s">
        <v>485</v>
      </c>
      <c r="C487" s="1" t="s">
        <v>1287</v>
      </c>
      <c r="D487" s="1" t="s">
        <v>995</v>
      </c>
      <c r="E487" s="1" t="s">
        <v>1002</v>
      </c>
      <c r="F487" s="1">
        <v>10</v>
      </c>
    </row>
    <row r="488" spans="1:6" hidden="1">
      <c r="A488" t="s">
        <v>932</v>
      </c>
      <c r="B488" s="1" t="s">
        <v>486</v>
      </c>
      <c r="C488" s="1" t="s">
        <v>1287</v>
      </c>
      <c r="D488" s="1" t="s">
        <v>995</v>
      </c>
      <c r="E488" s="1" t="s">
        <v>1000</v>
      </c>
      <c r="F488" s="1">
        <v>8</v>
      </c>
    </row>
    <row r="489" spans="1:6" hidden="1">
      <c r="A489" t="s">
        <v>919</v>
      </c>
      <c r="B489" s="1" t="s">
        <v>487</v>
      </c>
      <c r="C489" s="1" t="s">
        <v>1288</v>
      </c>
      <c r="D489" s="1" t="s">
        <v>995</v>
      </c>
      <c r="E489" s="1" t="s">
        <v>973</v>
      </c>
      <c r="F489" s="1">
        <v>9</v>
      </c>
    </row>
    <row r="490" spans="1:6" hidden="1">
      <c r="A490" t="s">
        <v>919</v>
      </c>
      <c r="B490" s="1" t="s">
        <v>488</v>
      </c>
      <c r="C490" s="1" t="s">
        <v>1288</v>
      </c>
      <c r="D490" s="1" t="s">
        <v>995</v>
      </c>
      <c r="E490" s="1" t="s">
        <v>995</v>
      </c>
      <c r="F490" s="1">
        <v>10</v>
      </c>
    </row>
    <row r="491" spans="1:6" hidden="1">
      <c r="A491" t="s">
        <v>919</v>
      </c>
      <c r="B491" s="1" t="s">
        <v>489</v>
      </c>
      <c r="C491" s="1" t="s">
        <v>1288</v>
      </c>
      <c r="D491" s="1" t="s">
        <v>995</v>
      </c>
      <c r="E491" s="1" t="s">
        <v>1002</v>
      </c>
      <c r="F491" s="1">
        <v>6</v>
      </c>
    </row>
    <row r="492" spans="1:6" hidden="1">
      <c r="A492" t="s">
        <v>919</v>
      </c>
      <c r="B492" s="1" t="s">
        <v>490</v>
      </c>
      <c r="C492" s="1" t="s">
        <v>1288</v>
      </c>
      <c r="D492" s="1" t="s">
        <v>995</v>
      </c>
      <c r="E492" s="1" t="s">
        <v>1000</v>
      </c>
      <c r="F492" s="1">
        <v>2</v>
      </c>
    </row>
    <row r="493" spans="1:6" hidden="1">
      <c r="A493" t="s">
        <v>919</v>
      </c>
      <c r="B493" s="1" t="s">
        <v>491</v>
      </c>
      <c r="C493" s="1" t="s">
        <v>1289</v>
      </c>
      <c r="D493" s="1" t="s">
        <v>1002</v>
      </c>
      <c r="E493" s="1" t="s">
        <v>973</v>
      </c>
      <c r="F493" s="1">
        <v>8</v>
      </c>
    </row>
    <row r="494" spans="1:6" hidden="1">
      <c r="A494" t="s">
        <v>919</v>
      </c>
      <c r="B494" s="1" t="s">
        <v>492</v>
      </c>
      <c r="C494" s="1" t="s">
        <v>1289</v>
      </c>
      <c r="D494" s="1" t="s">
        <v>1002</v>
      </c>
      <c r="E494" s="1" t="s">
        <v>995</v>
      </c>
      <c r="F494" s="1">
        <v>9</v>
      </c>
    </row>
    <row r="495" spans="1:6" hidden="1">
      <c r="A495" t="s">
        <v>919</v>
      </c>
      <c r="B495" s="1" t="s">
        <v>493</v>
      </c>
      <c r="C495" s="1" t="s">
        <v>1289</v>
      </c>
      <c r="D495" s="1" t="s">
        <v>1002</v>
      </c>
      <c r="E495" s="1" t="s">
        <v>1002</v>
      </c>
      <c r="F495" s="1">
        <v>6</v>
      </c>
    </row>
    <row r="496" spans="1:6" hidden="1">
      <c r="A496" t="s">
        <v>919</v>
      </c>
      <c r="B496" s="1" t="s">
        <v>494</v>
      </c>
      <c r="C496" s="1" t="s">
        <v>1289</v>
      </c>
      <c r="D496" s="1" t="s">
        <v>1002</v>
      </c>
      <c r="E496" s="1" t="s">
        <v>1000</v>
      </c>
      <c r="F496" s="1">
        <v>2</v>
      </c>
    </row>
    <row r="497" spans="1:6" hidden="1">
      <c r="A497" t="s">
        <v>919</v>
      </c>
      <c r="B497" s="1" t="s">
        <v>495</v>
      </c>
      <c r="C497" s="1" t="s">
        <v>1290</v>
      </c>
      <c r="D497" s="1" t="s">
        <v>1000</v>
      </c>
      <c r="E497" s="1" t="s">
        <v>973</v>
      </c>
      <c r="F497" s="1">
        <v>7</v>
      </c>
    </row>
    <row r="498" spans="1:6" hidden="1">
      <c r="A498" t="s">
        <v>919</v>
      </c>
      <c r="B498" s="1" t="s">
        <v>496</v>
      </c>
      <c r="C498" s="1" t="s">
        <v>1290</v>
      </c>
      <c r="D498" s="1" t="s">
        <v>1000</v>
      </c>
      <c r="E498" s="1" t="s">
        <v>995</v>
      </c>
      <c r="F498" s="1">
        <v>11</v>
      </c>
    </row>
    <row r="499" spans="1:6" hidden="1">
      <c r="A499" t="s">
        <v>919</v>
      </c>
      <c r="B499" s="1" t="s">
        <v>497</v>
      </c>
      <c r="C499" s="1" t="s">
        <v>1290</v>
      </c>
      <c r="D499" s="1" t="s">
        <v>1000</v>
      </c>
      <c r="E499" s="1" t="s">
        <v>1002</v>
      </c>
      <c r="F499" s="1">
        <v>7</v>
      </c>
    </row>
    <row r="500" spans="1:6" hidden="1">
      <c r="A500" t="s">
        <v>919</v>
      </c>
      <c r="B500" s="1" t="s">
        <v>498</v>
      </c>
      <c r="C500" s="1" t="s">
        <v>1290</v>
      </c>
      <c r="D500" s="1" t="s">
        <v>1000</v>
      </c>
      <c r="E500" s="1" t="s">
        <v>1000</v>
      </c>
      <c r="F500" s="1">
        <v>5</v>
      </c>
    </row>
    <row r="501" spans="1:6" hidden="1">
      <c r="A501" t="s">
        <v>931</v>
      </c>
      <c r="B501" s="1" t="s">
        <v>499</v>
      </c>
      <c r="C501" s="1" t="s">
        <v>1291</v>
      </c>
      <c r="D501" s="1" t="s">
        <v>973</v>
      </c>
      <c r="E501" s="1" t="s">
        <v>973</v>
      </c>
      <c r="F501" s="1">
        <v>4</v>
      </c>
    </row>
    <row r="502" spans="1:6" hidden="1">
      <c r="A502" t="s">
        <v>931</v>
      </c>
      <c r="B502" s="1" t="s">
        <v>500</v>
      </c>
      <c r="C502" s="1" t="s">
        <v>1291</v>
      </c>
      <c r="D502" s="1" t="s">
        <v>973</v>
      </c>
      <c r="E502" s="1" t="s">
        <v>995</v>
      </c>
      <c r="F502" s="1">
        <v>9</v>
      </c>
    </row>
    <row r="503" spans="1:6" hidden="1">
      <c r="A503" t="s">
        <v>931</v>
      </c>
      <c r="B503" s="1" t="s">
        <v>501</v>
      </c>
      <c r="C503" s="1" t="s">
        <v>1291</v>
      </c>
      <c r="D503" s="1" t="s">
        <v>973</v>
      </c>
      <c r="E503" s="1" t="s">
        <v>1002</v>
      </c>
      <c r="F503" s="1">
        <v>10</v>
      </c>
    </row>
    <row r="504" spans="1:6" hidden="1">
      <c r="A504" t="s">
        <v>931</v>
      </c>
      <c r="B504" s="1" t="s">
        <v>502</v>
      </c>
      <c r="C504" s="1" t="s">
        <v>1291</v>
      </c>
      <c r="D504" s="1" t="s">
        <v>973</v>
      </c>
      <c r="E504" s="1" t="s">
        <v>1000</v>
      </c>
      <c r="F504" s="1">
        <v>7</v>
      </c>
    </row>
    <row r="505" spans="1:6" hidden="1">
      <c r="A505" t="s">
        <v>931</v>
      </c>
      <c r="B505" s="1" t="s">
        <v>503</v>
      </c>
      <c r="C505" s="1" t="s">
        <v>1292</v>
      </c>
      <c r="D505" s="1" t="s">
        <v>1013</v>
      </c>
      <c r="E505" s="1" t="s">
        <v>973</v>
      </c>
      <c r="F505" s="1">
        <v>3</v>
      </c>
    </row>
    <row r="506" spans="1:6" hidden="1">
      <c r="A506" t="s">
        <v>931</v>
      </c>
      <c r="B506" s="1" t="s">
        <v>504</v>
      </c>
      <c r="C506" s="1" t="s">
        <v>1292</v>
      </c>
      <c r="D506" s="1" t="s">
        <v>1013</v>
      </c>
      <c r="E506" s="1" t="s">
        <v>995</v>
      </c>
      <c r="F506" s="1">
        <v>8</v>
      </c>
    </row>
    <row r="507" spans="1:6" hidden="1">
      <c r="A507" t="s">
        <v>931</v>
      </c>
      <c r="B507" s="1" t="s">
        <v>505</v>
      </c>
      <c r="C507" s="1" t="s">
        <v>1292</v>
      </c>
      <c r="D507" s="1" t="s">
        <v>1013</v>
      </c>
      <c r="E507" s="1" t="s">
        <v>1002</v>
      </c>
      <c r="F507" s="1">
        <v>9</v>
      </c>
    </row>
    <row r="508" spans="1:6" hidden="1">
      <c r="A508" t="s">
        <v>931</v>
      </c>
      <c r="B508" s="1" t="s">
        <v>506</v>
      </c>
      <c r="C508" s="1" t="s">
        <v>1292</v>
      </c>
      <c r="D508" s="1" t="s">
        <v>1013</v>
      </c>
      <c r="E508" s="1" t="s">
        <v>1000</v>
      </c>
      <c r="F508" s="1">
        <v>8</v>
      </c>
    </row>
    <row r="509" spans="1:6" hidden="1">
      <c r="A509" t="s">
        <v>915</v>
      </c>
      <c r="B509" s="1" t="s">
        <v>507</v>
      </c>
      <c r="C509" s="1" t="s">
        <v>1293</v>
      </c>
      <c r="D509" s="1" t="s">
        <v>973</v>
      </c>
      <c r="E509" s="1" t="s">
        <v>973</v>
      </c>
      <c r="F509" s="1">
        <v>5</v>
      </c>
    </row>
    <row r="510" spans="1:6" hidden="1">
      <c r="A510" t="s">
        <v>915</v>
      </c>
      <c r="B510" s="1" t="s">
        <v>508</v>
      </c>
      <c r="C510" s="1" t="s">
        <v>1293</v>
      </c>
      <c r="D510" s="1" t="s">
        <v>973</v>
      </c>
      <c r="E510" s="1" t="s">
        <v>995</v>
      </c>
      <c r="F510" s="1">
        <v>9</v>
      </c>
    </row>
    <row r="511" spans="1:6" hidden="1">
      <c r="A511" t="s">
        <v>915</v>
      </c>
      <c r="B511" s="1" t="s">
        <v>509</v>
      </c>
      <c r="C511" s="1" t="s">
        <v>1293</v>
      </c>
      <c r="D511" s="1" t="s">
        <v>973</v>
      </c>
      <c r="E511" s="1" t="s">
        <v>1002</v>
      </c>
      <c r="F511" s="1">
        <v>7</v>
      </c>
    </row>
    <row r="512" spans="1:6" hidden="1">
      <c r="A512" t="s">
        <v>915</v>
      </c>
      <c r="B512" s="1" t="s">
        <v>510</v>
      </c>
      <c r="C512" s="1" t="s">
        <v>1293</v>
      </c>
      <c r="D512" s="1" t="s">
        <v>973</v>
      </c>
      <c r="E512" s="1" t="s">
        <v>1000</v>
      </c>
      <c r="F512" s="1">
        <v>6</v>
      </c>
    </row>
    <row r="513" spans="1:6" hidden="1">
      <c r="A513" t="s">
        <v>915</v>
      </c>
      <c r="B513" s="1" t="s">
        <v>511</v>
      </c>
      <c r="C513" s="1" t="s">
        <v>1294</v>
      </c>
      <c r="D513" s="1" t="s">
        <v>1000</v>
      </c>
      <c r="E513" s="1" t="s">
        <v>973</v>
      </c>
      <c r="F513" s="1">
        <v>5</v>
      </c>
    </row>
    <row r="514" spans="1:6" hidden="1">
      <c r="A514" t="s">
        <v>915</v>
      </c>
      <c r="B514" s="1" t="s">
        <v>512</v>
      </c>
      <c r="C514" s="1" t="s">
        <v>1294</v>
      </c>
      <c r="D514" s="1" t="s">
        <v>1000</v>
      </c>
      <c r="E514" s="1" t="s">
        <v>995</v>
      </c>
      <c r="F514" s="1">
        <v>6</v>
      </c>
    </row>
    <row r="515" spans="1:6" hidden="1">
      <c r="A515" t="s">
        <v>915</v>
      </c>
      <c r="B515" s="1" t="s">
        <v>513</v>
      </c>
      <c r="C515" s="1" t="s">
        <v>1294</v>
      </c>
      <c r="D515" s="1" t="s">
        <v>1000</v>
      </c>
      <c r="E515" s="1" t="s">
        <v>1002</v>
      </c>
      <c r="F515" s="1">
        <v>10</v>
      </c>
    </row>
    <row r="516" spans="1:6" hidden="1">
      <c r="A516" t="s">
        <v>915</v>
      </c>
      <c r="B516" s="1" t="s">
        <v>514</v>
      </c>
      <c r="C516" s="1" t="s">
        <v>1294</v>
      </c>
      <c r="D516" s="1" t="s">
        <v>1000</v>
      </c>
      <c r="E516" s="1" t="s">
        <v>1000</v>
      </c>
      <c r="F516" s="1">
        <v>7</v>
      </c>
    </row>
    <row r="517" spans="1:6" hidden="1">
      <c r="A517" t="s">
        <v>915</v>
      </c>
      <c r="B517" s="1" t="s">
        <v>515</v>
      </c>
      <c r="C517" s="1" t="s">
        <v>1295</v>
      </c>
      <c r="D517" s="1" t="s">
        <v>1013</v>
      </c>
      <c r="E517" s="1" t="s">
        <v>973</v>
      </c>
      <c r="F517" s="1">
        <v>2</v>
      </c>
    </row>
    <row r="518" spans="1:6" hidden="1">
      <c r="A518" t="s">
        <v>915</v>
      </c>
      <c r="B518" s="1" t="s">
        <v>516</v>
      </c>
      <c r="C518" s="1" t="s">
        <v>1295</v>
      </c>
      <c r="D518" s="1" t="s">
        <v>1013</v>
      </c>
      <c r="E518" s="1" t="s">
        <v>995</v>
      </c>
      <c r="F518" s="1">
        <v>6</v>
      </c>
    </row>
    <row r="519" spans="1:6" hidden="1">
      <c r="A519" t="s">
        <v>915</v>
      </c>
      <c r="B519" s="1" t="s">
        <v>517</v>
      </c>
      <c r="C519" s="1" t="s">
        <v>1295</v>
      </c>
      <c r="D519" s="1" t="s">
        <v>1013</v>
      </c>
      <c r="E519" s="1" t="s">
        <v>1002</v>
      </c>
      <c r="F519" s="1">
        <v>8</v>
      </c>
    </row>
    <row r="520" spans="1:6" hidden="1">
      <c r="A520" t="s">
        <v>915</v>
      </c>
      <c r="B520" s="1" t="s">
        <v>518</v>
      </c>
      <c r="C520" s="1" t="s">
        <v>1295</v>
      </c>
      <c r="D520" s="1" t="s">
        <v>1013</v>
      </c>
      <c r="E520" s="1" t="s">
        <v>1000</v>
      </c>
      <c r="F520" s="1">
        <v>7</v>
      </c>
    </row>
    <row r="521" spans="1:6" hidden="1">
      <c r="A521" t="s">
        <v>863</v>
      </c>
      <c r="B521" s="1" t="s">
        <v>519</v>
      </c>
      <c r="C521" s="1" t="s">
        <v>1296</v>
      </c>
      <c r="D521" s="1" t="s">
        <v>973</v>
      </c>
      <c r="E521" s="1" t="s">
        <v>973</v>
      </c>
      <c r="F521" s="1">
        <v>5</v>
      </c>
    </row>
    <row r="522" spans="1:6" hidden="1">
      <c r="A522" t="s">
        <v>863</v>
      </c>
      <c r="B522" s="1" t="s">
        <v>520</v>
      </c>
      <c r="C522" s="1" t="s">
        <v>1296</v>
      </c>
      <c r="D522" s="1" t="s">
        <v>973</v>
      </c>
      <c r="E522" s="1" t="s">
        <v>995</v>
      </c>
      <c r="F522" s="1">
        <v>12</v>
      </c>
    </row>
    <row r="523" spans="1:6" hidden="1">
      <c r="A523" t="s">
        <v>863</v>
      </c>
      <c r="B523" s="1" t="s">
        <v>521</v>
      </c>
      <c r="C523" s="1" t="s">
        <v>1296</v>
      </c>
      <c r="D523" s="1" t="s">
        <v>973</v>
      </c>
      <c r="E523" s="1" t="s">
        <v>1002</v>
      </c>
      <c r="F523" s="1">
        <v>11</v>
      </c>
    </row>
    <row r="524" spans="1:6" hidden="1">
      <c r="A524" t="s">
        <v>863</v>
      </c>
      <c r="B524" s="1" t="s">
        <v>522</v>
      </c>
      <c r="C524" s="1" t="s">
        <v>1296</v>
      </c>
      <c r="D524" s="1" t="s">
        <v>973</v>
      </c>
      <c r="E524" s="1" t="s">
        <v>1000</v>
      </c>
      <c r="F524" s="1">
        <v>5</v>
      </c>
    </row>
    <row r="525" spans="1:6" hidden="1">
      <c r="A525" t="s">
        <v>863</v>
      </c>
      <c r="B525" s="1" t="s">
        <v>523</v>
      </c>
      <c r="C525" s="1" t="s">
        <v>1297</v>
      </c>
      <c r="D525" s="1" t="s">
        <v>995</v>
      </c>
      <c r="E525" s="1" t="s">
        <v>973</v>
      </c>
      <c r="F525" s="1">
        <v>4</v>
      </c>
    </row>
    <row r="526" spans="1:6" hidden="1">
      <c r="A526" t="s">
        <v>863</v>
      </c>
      <c r="B526" s="1" t="s">
        <v>524</v>
      </c>
      <c r="C526" s="1" t="s">
        <v>1297</v>
      </c>
      <c r="D526" s="1" t="s">
        <v>995</v>
      </c>
      <c r="E526" s="1" t="s">
        <v>995</v>
      </c>
      <c r="F526" s="1">
        <v>9</v>
      </c>
    </row>
    <row r="527" spans="1:6" hidden="1">
      <c r="A527" t="s">
        <v>863</v>
      </c>
      <c r="B527" s="1" t="s">
        <v>525</v>
      </c>
      <c r="C527" s="1" t="s">
        <v>1297</v>
      </c>
      <c r="D527" s="1" t="s">
        <v>995</v>
      </c>
      <c r="E527" s="1" t="s">
        <v>1002</v>
      </c>
      <c r="F527" s="1">
        <v>11</v>
      </c>
    </row>
    <row r="528" spans="1:6" hidden="1">
      <c r="A528" t="s">
        <v>863</v>
      </c>
      <c r="B528" s="1" t="s">
        <v>526</v>
      </c>
      <c r="C528" s="1" t="s">
        <v>1297</v>
      </c>
      <c r="D528" s="1" t="s">
        <v>995</v>
      </c>
      <c r="E528" s="1" t="s">
        <v>1000</v>
      </c>
      <c r="F528" s="1">
        <v>4</v>
      </c>
    </row>
    <row r="529" spans="1:6" hidden="1">
      <c r="A529" t="s">
        <v>863</v>
      </c>
      <c r="B529" s="1" t="s">
        <v>527</v>
      </c>
      <c r="C529" s="1" t="s">
        <v>1298</v>
      </c>
      <c r="D529" s="1" t="s">
        <v>1002</v>
      </c>
      <c r="E529" s="1" t="s">
        <v>995</v>
      </c>
      <c r="F529" s="1">
        <v>6</v>
      </c>
    </row>
    <row r="530" spans="1:6" hidden="1">
      <c r="A530" t="s">
        <v>863</v>
      </c>
      <c r="B530" s="1" t="s">
        <v>528</v>
      </c>
      <c r="C530" s="1" t="s">
        <v>1298</v>
      </c>
      <c r="D530" s="1" t="s">
        <v>1002</v>
      </c>
      <c r="E530" s="1" t="s">
        <v>1002</v>
      </c>
      <c r="F530" s="1">
        <v>5</v>
      </c>
    </row>
    <row r="531" spans="1:6" hidden="1">
      <c r="A531" t="s">
        <v>863</v>
      </c>
      <c r="B531" s="1" t="s">
        <v>529</v>
      </c>
      <c r="C531" s="1" t="s">
        <v>1298</v>
      </c>
      <c r="D531" s="1" t="s">
        <v>1002</v>
      </c>
      <c r="E531" s="1" t="s">
        <v>1000</v>
      </c>
      <c r="F531" s="1">
        <v>5</v>
      </c>
    </row>
    <row r="532" spans="1:6" hidden="1">
      <c r="A532" t="s">
        <v>863</v>
      </c>
      <c r="B532" s="1" t="s">
        <v>530</v>
      </c>
      <c r="C532" s="1" t="s">
        <v>1299</v>
      </c>
      <c r="D532" s="1" t="s">
        <v>1001</v>
      </c>
      <c r="E532" s="1" t="s">
        <v>973</v>
      </c>
      <c r="F532" s="1">
        <v>1</v>
      </c>
    </row>
    <row r="533" spans="1:6" hidden="1">
      <c r="A533" t="s">
        <v>863</v>
      </c>
      <c r="B533" s="1" t="s">
        <v>531</v>
      </c>
      <c r="C533" s="1" t="s">
        <v>1299</v>
      </c>
      <c r="D533" s="1" t="s">
        <v>1001</v>
      </c>
      <c r="E533" s="1" t="s">
        <v>995</v>
      </c>
      <c r="F533" s="1">
        <v>7</v>
      </c>
    </row>
    <row r="534" spans="1:6" hidden="1">
      <c r="A534" t="s">
        <v>863</v>
      </c>
      <c r="B534" s="1" t="s">
        <v>532</v>
      </c>
      <c r="C534" s="1" t="s">
        <v>1299</v>
      </c>
      <c r="D534" s="1" t="s">
        <v>1001</v>
      </c>
      <c r="E534" s="1" t="s">
        <v>1002</v>
      </c>
      <c r="F534" s="1">
        <v>11</v>
      </c>
    </row>
    <row r="535" spans="1:6" hidden="1">
      <c r="A535" t="s">
        <v>863</v>
      </c>
      <c r="B535" s="1" t="s">
        <v>533</v>
      </c>
      <c r="C535" s="1" t="s">
        <v>1299</v>
      </c>
      <c r="D535" s="1" t="s">
        <v>1001</v>
      </c>
      <c r="E535" s="1" t="s">
        <v>1000</v>
      </c>
      <c r="F535" s="1">
        <v>7</v>
      </c>
    </row>
    <row r="536" spans="1:6" hidden="1">
      <c r="A536" t="s">
        <v>863</v>
      </c>
      <c r="B536" s="1" t="s">
        <v>534</v>
      </c>
      <c r="C536" s="1" t="s">
        <v>1300</v>
      </c>
      <c r="D536" s="1" t="s">
        <v>975</v>
      </c>
      <c r="E536" s="1" t="s">
        <v>973</v>
      </c>
      <c r="F536" s="1">
        <v>6</v>
      </c>
    </row>
    <row r="537" spans="1:6" hidden="1">
      <c r="A537" t="s">
        <v>863</v>
      </c>
      <c r="B537" s="1" t="s">
        <v>535</v>
      </c>
      <c r="C537" s="1" t="s">
        <v>1300</v>
      </c>
      <c r="D537" s="1" t="s">
        <v>975</v>
      </c>
      <c r="E537" s="1" t="s">
        <v>995</v>
      </c>
      <c r="F537" s="1">
        <v>12</v>
      </c>
    </row>
    <row r="538" spans="1:6" hidden="1">
      <c r="A538" t="s">
        <v>863</v>
      </c>
      <c r="B538" s="1" t="s">
        <v>536</v>
      </c>
      <c r="C538" s="1" t="s">
        <v>1300</v>
      </c>
      <c r="D538" s="1" t="s">
        <v>975</v>
      </c>
      <c r="E538" s="1" t="s">
        <v>1002</v>
      </c>
      <c r="F538" s="1">
        <v>11</v>
      </c>
    </row>
    <row r="539" spans="1:6" hidden="1">
      <c r="A539" t="s">
        <v>863</v>
      </c>
      <c r="B539" s="1" t="s">
        <v>537</v>
      </c>
      <c r="C539" s="1" t="s">
        <v>1300</v>
      </c>
      <c r="D539" s="1" t="s">
        <v>975</v>
      </c>
      <c r="E539" s="1" t="s">
        <v>1000</v>
      </c>
      <c r="F539" s="1">
        <v>8</v>
      </c>
    </row>
    <row r="540" spans="1:6" hidden="1">
      <c r="A540" t="s">
        <v>863</v>
      </c>
      <c r="B540" s="1" t="s">
        <v>538</v>
      </c>
      <c r="C540" s="1" t="s">
        <v>1301</v>
      </c>
      <c r="D540" s="1" t="s">
        <v>1004</v>
      </c>
      <c r="E540" s="1" t="s">
        <v>973</v>
      </c>
      <c r="F540" s="1">
        <v>3</v>
      </c>
    </row>
    <row r="541" spans="1:6" hidden="1">
      <c r="A541" t="s">
        <v>863</v>
      </c>
      <c r="B541" s="1" t="s">
        <v>539</v>
      </c>
      <c r="C541" s="1" t="s">
        <v>1301</v>
      </c>
      <c r="D541" s="1" t="s">
        <v>1004</v>
      </c>
      <c r="E541" s="1" t="s">
        <v>995</v>
      </c>
      <c r="F541" s="1">
        <v>6</v>
      </c>
    </row>
    <row r="542" spans="1:6" hidden="1">
      <c r="A542" t="s">
        <v>863</v>
      </c>
      <c r="B542" s="1" t="s">
        <v>540</v>
      </c>
      <c r="C542" s="1" t="s">
        <v>1301</v>
      </c>
      <c r="D542" s="1" t="s">
        <v>1004</v>
      </c>
      <c r="E542" s="1" t="s">
        <v>1002</v>
      </c>
      <c r="F542" s="1">
        <v>7</v>
      </c>
    </row>
    <row r="543" spans="1:6" hidden="1">
      <c r="A543" t="s">
        <v>863</v>
      </c>
      <c r="B543" s="1" t="s">
        <v>541</v>
      </c>
      <c r="C543" s="1" t="s">
        <v>1301</v>
      </c>
      <c r="D543" s="1" t="s">
        <v>1004</v>
      </c>
      <c r="E543" s="1" t="s">
        <v>1000</v>
      </c>
      <c r="F543" s="1">
        <v>5</v>
      </c>
    </row>
    <row r="544" spans="1:6" hidden="1">
      <c r="A544" t="s">
        <v>879</v>
      </c>
      <c r="B544" s="1" t="s">
        <v>542</v>
      </c>
      <c r="C544" s="1" t="s">
        <v>1302</v>
      </c>
      <c r="D544" s="1" t="s">
        <v>973</v>
      </c>
      <c r="E544" s="1" t="s">
        <v>995</v>
      </c>
      <c r="F544" s="1">
        <v>3</v>
      </c>
    </row>
    <row r="545" spans="1:6" hidden="1">
      <c r="A545" t="s">
        <v>879</v>
      </c>
      <c r="B545" s="1" t="s">
        <v>543</v>
      </c>
      <c r="C545" s="1" t="s">
        <v>1302</v>
      </c>
      <c r="D545" s="1" t="s">
        <v>973</v>
      </c>
      <c r="E545" s="1" t="s">
        <v>1002</v>
      </c>
      <c r="F545" s="1">
        <v>7</v>
      </c>
    </row>
    <row r="546" spans="1:6" hidden="1">
      <c r="A546" t="s">
        <v>879</v>
      </c>
      <c r="B546" s="1" t="s">
        <v>544</v>
      </c>
      <c r="C546" s="1" t="s">
        <v>1302</v>
      </c>
      <c r="D546" s="1" t="s">
        <v>973</v>
      </c>
      <c r="E546" s="1" t="s">
        <v>1000</v>
      </c>
      <c r="F546" s="1">
        <v>4</v>
      </c>
    </row>
    <row r="547" spans="1:6" hidden="1">
      <c r="A547" t="s">
        <v>879</v>
      </c>
      <c r="B547" s="1" t="s">
        <v>545</v>
      </c>
      <c r="C547" s="1" t="s">
        <v>1303</v>
      </c>
      <c r="D547" s="1" t="s">
        <v>1000</v>
      </c>
      <c r="E547" s="1" t="s">
        <v>1002</v>
      </c>
      <c r="F547" s="1">
        <v>4</v>
      </c>
    </row>
    <row r="548" spans="1:6" hidden="1">
      <c r="A548" t="s">
        <v>879</v>
      </c>
      <c r="B548" s="1" t="s">
        <v>546</v>
      </c>
      <c r="C548" s="1" t="s">
        <v>1303</v>
      </c>
      <c r="D548" s="1" t="s">
        <v>1000</v>
      </c>
      <c r="E548" s="1" t="s">
        <v>1000</v>
      </c>
      <c r="F548" s="1">
        <v>4</v>
      </c>
    </row>
    <row r="549" spans="1:6" hidden="1">
      <c r="A549" t="s">
        <v>909</v>
      </c>
      <c r="B549" s="1" t="s">
        <v>547</v>
      </c>
      <c r="C549" s="1" t="s">
        <v>1304</v>
      </c>
      <c r="D549" s="1" t="s">
        <v>973</v>
      </c>
      <c r="E549" s="1" t="s">
        <v>973</v>
      </c>
      <c r="F549" s="1">
        <v>-1</v>
      </c>
    </row>
    <row r="550" spans="1:6" hidden="1">
      <c r="A550" t="s">
        <v>909</v>
      </c>
      <c r="B550" s="1" t="s">
        <v>548</v>
      </c>
      <c r="C550" s="1" t="s">
        <v>1304</v>
      </c>
      <c r="D550" s="1" t="s">
        <v>973</v>
      </c>
      <c r="E550" s="1" t="s">
        <v>995</v>
      </c>
      <c r="F550" s="1">
        <v>3</v>
      </c>
    </row>
    <row r="551" spans="1:6" hidden="1">
      <c r="A551" t="s">
        <v>909</v>
      </c>
      <c r="B551" s="1" t="s">
        <v>549</v>
      </c>
      <c r="C551" s="1" t="s">
        <v>1304</v>
      </c>
      <c r="D551" s="1" t="s">
        <v>973</v>
      </c>
      <c r="E551" s="1" t="s">
        <v>1002</v>
      </c>
      <c r="F551" s="1">
        <v>8</v>
      </c>
    </row>
    <row r="552" spans="1:6" hidden="1">
      <c r="A552" t="s">
        <v>909</v>
      </c>
      <c r="B552" s="1" t="s">
        <v>550</v>
      </c>
      <c r="C552" s="1" t="s">
        <v>1304</v>
      </c>
      <c r="D552" s="1" t="s">
        <v>973</v>
      </c>
      <c r="E552" s="1" t="s">
        <v>1000</v>
      </c>
      <c r="F552" s="1">
        <v>8</v>
      </c>
    </row>
    <row r="553" spans="1:6" hidden="1">
      <c r="A553" t="s">
        <v>909</v>
      </c>
      <c r="B553" s="1" t="s">
        <v>551</v>
      </c>
      <c r="C553" s="1" t="s">
        <v>1305</v>
      </c>
      <c r="D553" s="1" t="s">
        <v>1002</v>
      </c>
      <c r="E553" s="1" t="s">
        <v>973</v>
      </c>
      <c r="F553" s="1">
        <v>2</v>
      </c>
    </row>
    <row r="554" spans="1:6" hidden="1">
      <c r="A554" t="s">
        <v>909</v>
      </c>
      <c r="B554" s="1" t="s">
        <v>552</v>
      </c>
      <c r="C554" s="1" t="s">
        <v>1305</v>
      </c>
      <c r="D554" s="1" t="s">
        <v>1002</v>
      </c>
      <c r="E554" s="1" t="s">
        <v>995</v>
      </c>
      <c r="F554" s="1">
        <v>6</v>
      </c>
    </row>
    <row r="555" spans="1:6" hidden="1">
      <c r="A555" t="s">
        <v>909</v>
      </c>
      <c r="B555" s="1" t="s">
        <v>553</v>
      </c>
      <c r="C555" s="1" t="s">
        <v>1305</v>
      </c>
      <c r="D555" s="1" t="s">
        <v>1002</v>
      </c>
      <c r="E555" s="1" t="s">
        <v>1002</v>
      </c>
      <c r="F555" s="1">
        <v>10</v>
      </c>
    </row>
    <row r="556" spans="1:6" hidden="1">
      <c r="A556" t="s">
        <v>909</v>
      </c>
      <c r="B556" s="1" t="s">
        <v>554</v>
      </c>
      <c r="C556" s="1" t="s">
        <v>1305</v>
      </c>
      <c r="D556" s="1" t="s">
        <v>1002</v>
      </c>
      <c r="E556" s="1" t="s">
        <v>1000</v>
      </c>
      <c r="F556" s="1">
        <v>8</v>
      </c>
    </row>
    <row r="557" spans="1:6" hidden="1">
      <c r="A557" t="s">
        <v>925</v>
      </c>
      <c r="B557" s="1" t="s">
        <v>555</v>
      </c>
      <c r="C557" s="1" t="s">
        <v>1306</v>
      </c>
      <c r="D557" s="1" t="s">
        <v>973</v>
      </c>
      <c r="E557" s="1" t="s">
        <v>973</v>
      </c>
      <c r="F557" s="1">
        <v>2</v>
      </c>
    </row>
    <row r="558" spans="1:6" hidden="1">
      <c r="A558" t="s">
        <v>925</v>
      </c>
      <c r="B558" s="1" t="s">
        <v>556</v>
      </c>
      <c r="C558" s="1" t="s">
        <v>1306</v>
      </c>
      <c r="D558" s="1" t="s">
        <v>973</v>
      </c>
      <c r="E558" s="1" t="s">
        <v>995</v>
      </c>
      <c r="F558" s="1">
        <v>10</v>
      </c>
    </row>
    <row r="559" spans="1:6" hidden="1">
      <c r="A559" t="s">
        <v>925</v>
      </c>
      <c r="B559" s="1" t="s">
        <v>557</v>
      </c>
      <c r="C559" s="1" t="s">
        <v>1306</v>
      </c>
      <c r="D559" s="1" t="s">
        <v>973</v>
      </c>
      <c r="E559" s="1" t="s">
        <v>1002</v>
      </c>
      <c r="F559" s="1">
        <v>9</v>
      </c>
    </row>
    <row r="560" spans="1:6" hidden="1">
      <c r="A560" t="s">
        <v>925</v>
      </c>
      <c r="B560" s="1" t="s">
        <v>558</v>
      </c>
      <c r="C560" s="1" t="s">
        <v>1306</v>
      </c>
      <c r="D560" s="1" t="s">
        <v>973</v>
      </c>
      <c r="E560" s="1" t="s">
        <v>1000</v>
      </c>
      <c r="F560" s="1">
        <v>4</v>
      </c>
    </row>
    <row r="561" spans="1:6" hidden="1">
      <c r="A561" t="s">
        <v>925</v>
      </c>
      <c r="B561" s="1" t="s">
        <v>559</v>
      </c>
      <c r="C561" s="1" t="s">
        <v>1307</v>
      </c>
      <c r="D561" s="1" t="s">
        <v>1002</v>
      </c>
      <c r="E561" s="1" t="s">
        <v>973</v>
      </c>
      <c r="F561" s="1">
        <v>3</v>
      </c>
    </row>
    <row r="562" spans="1:6" hidden="1">
      <c r="A562" t="s">
        <v>925</v>
      </c>
      <c r="B562" s="1" t="s">
        <v>560</v>
      </c>
      <c r="C562" s="1" t="s">
        <v>1307</v>
      </c>
      <c r="D562" s="1" t="s">
        <v>1002</v>
      </c>
      <c r="E562" s="1" t="s">
        <v>995</v>
      </c>
      <c r="F562" s="1">
        <v>6</v>
      </c>
    </row>
    <row r="563" spans="1:6" hidden="1">
      <c r="A563" t="s">
        <v>925</v>
      </c>
      <c r="B563" s="1" t="s">
        <v>561</v>
      </c>
      <c r="C563" s="1" t="s">
        <v>1307</v>
      </c>
      <c r="D563" s="1" t="s">
        <v>1002</v>
      </c>
      <c r="E563" s="1" t="s">
        <v>1002</v>
      </c>
      <c r="F563" s="1">
        <v>8</v>
      </c>
    </row>
    <row r="564" spans="1:6" hidden="1">
      <c r="A564" t="s">
        <v>925</v>
      </c>
      <c r="B564" s="1" t="s">
        <v>562</v>
      </c>
      <c r="C564" s="1" t="s">
        <v>1307</v>
      </c>
      <c r="D564" s="1" t="s">
        <v>1002</v>
      </c>
      <c r="E564" s="1" t="s">
        <v>1000</v>
      </c>
      <c r="F564" s="1">
        <v>8</v>
      </c>
    </row>
    <row r="565" spans="1:6" hidden="1">
      <c r="A565" t="s">
        <v>900</v>
      </c>
      <c r="B565" s="1" t="s">
        <v>563</v>
      </c>
      <c r="C565" s="1" t="s">
        <v>1308</v>
      </c>
      <c r="D565" s="1" t="s">
        <v>1002</v>
      </c>
      <c r="E565" s="1" t="s">
        <v>973</v>
      </c>
      <c r="F565" s="1">
        <v>7</v>
      </c>
    </row>
    <row r="566" spans="1:6" hidden="1">
      <c r="A566" t="s">
        <v>900</v>
      </c>
      <c r="B566" s="1" t="s">
        <v>564</v>
      </c>
      <c r="C566" s="1" t="s">
        <v>1308</v>
      </c>
      <c r="D566" s="1" t="s">
        <v>1002</v>
      </c>
      <c r="E566" s="1" t="s">
        <v>995</v>
      </c>
      <c r="F566" s="1">
        <v>9</v>
      </c>
    </row>
    <row r="567" spans="1:6" hidden="1">
      <c r="A567" t="s">
        <v>900</v>
      </c>
      <c r="B567" s="1" t="s">
        <v>565</v>
      </c>
      <c r="C567" s="1" t="s">
        <v>1308</v>
      </c>
      <c r="D567" s="1" t="s">
        <v>1002</v>
      </c>
      <c r="E567" s="1" t="s">
        <v>1002</v>
      </c>
      <c r="F567" s="1">
        <v>8</v>
      </c>
    </row>
    <row r="568" spans="1:6" hidden="1">
      <c r="A568" t="s">
        <v>900</v>
      </c>
      <c r="B568" s="1" t="s">
        <v>566</v>
      </c>
      <c r="C568" s="1" t="s">
        <v>1308</v>
      </c>
      <c r="D568" s="1" t="s">
        <v>1002</v>
      </c>
      <c r="E568" s="1" t="s">
        <v>1000</v>
      </c>
      <c r="F568" s="1">
        <v>5</v>
      </c>
    </row>
    <row r="569" spans="1:6" hidden="1">
      <c r="A569" t="s">
        <v>900</v>
      </c>
      <c r="B569" s="1" t="s">
        <v>567</v>
      </c>
      <c r="C569" s="1" t="s">
        <v>1309</v>
      </c>
      <c r="D569" s="1" t="s">
        <v>975</v>
      </c>
      <c r="E569" s="1" t="s">
        <v>973</v>
      </c>
      <c r="F569" s="1">
        <v>1</v>
      </c>
    </row>
    <row r="570" spans="1:6" hidden="1">
      <c r="A570" t="s">
        <v>900</v>
      </c>
      <c r="B570" s="1" t="s">
        <v>568</v>
      </c>
      <c r="C570" s="1" t="s">
        <v>1309</v>
      </c>
      <c r="D570" s="1" t="s">
        <v>975</v>
      </c>
      <c r="E570" s="1" t="s">
        <v>995</v>
      </c>
      <c r="F570" s="1">
        <v>6</v>
      </c>
    </row>
    <row r="571" spans="1:6" hidden="1">
      <c r="A571" t="s">
        <v>900</v>
      </c>
      <c r="B571" s="1" t="s">
        <v>569</v>
      </c>
      <c r="C571" s="1" t="s">
        <v>1309</v>
      </c>
      <c r="D571" s="1" t="s">
        <v>975</v>
      </c>
      <c r="E571" s="1" t="s">
        <v>1002</v>
      </c>
      <c r="F571" s="1">
        <v>8</v>
      </c>
    </row>
    <row r="572" spans="1:6" hidden="1">
      <c r="A572" t="s">
        <v>900</v>
      </c>
      <c r="B572" s="1" t="s">
        <v>570</v>
      </c>
      <c r="C572" s="1" t="s">
        <v>1309</v>
      </c>
      <c r="D572" s="1" t="s">
        <v>975</v>
      </c>
      <c r="E572" s="1" t="s">
        <v>1000</v>
      </c>
      <c r="F572" s="1">
        <v>4</v>
      </c>
    </row>
    <row r="573" spans="1:6" hidden="1">
      <c r="A573" t="s">
        <v>900</v>
      </c>
      <c r="B573" s="1" t="s">
        <v>571</v>
      </c>
      <c r="C573" s="1" t="s">
        <v>1310</v>
      </c>
      <c r="D573" s="1" t="s">
        <v>1004</v>
      </c>
      <c r="E573" s="1" t="s">
        <v>973</v>
      </c>
      <c r="F573" s="1">
        <v>7</v>
      </c>
    </row>
    <row r="574" spans="1:6" hidden="1">
      <c r="A574" t="s">
        <v>900</v>
      </c>
      <c r="B574" s="1" t="s">
        <v>572</v>
      </c>
      <c r="C574" s="1" t="s">
        <v>1310</v>
      </c>
      <c r="D574" s="1" t="s">
        <v>1004</v>
      </c>
      <c r="E574" s="1" t="s">
        <v>995</v>
      </c>
      <c r="F574" s="1">
        <v>8</v>
      </c>
    </row>
    <row r="575" spans="1:6" hidden="1">
      <c r="A575" t="s">
        <v>900</v>
      </c>
      <c r="B575" s="1" t="s">
        <v>573</v>
      </c>
      <c r="C575" s="1" t="s">
        <v>1310</v>
      </c>
      <c r="D575" s="1" t="s">
        <v>1004</v>
      </c>
      <c r="E575" s="1" t="s">
        <v>1002</v>
      </c>
      <c r="F575" s="1">
        <v>7</v>
      </c>
    </row>
    <row r="576" spans="1:6" hidden="1">
      <c r="A576" t="s">
        <v>900</v>
      </c>
      <c r="B576" s="1" t="s">
        <v>574</v>
      </c>
      <c r="C576" s="1" t="s">
        <v>1310</v>
      </c>
      <c r="D576" s="1" t="s">
        <v>1004</v>
      </c>
      <c r="E576" s="1" t="s">
        <v>1000</v>
      </c>
      <c r="F576" s="1">
        <v>5</v>
      </c>
    </row>
    <row r="577" spans="1:6" hidden="1">
      <c r="A577" t="s">
        <v>868</v>
      </c>
      <c r="B577" s="1" t="s">
        <v>575</v>
      </c>
      <c r="C577" s="1" t="s">
        <v>1311</v>
      </c>
      <c r="D577" s="1" t="s">
        <v>1000</v>
      </c>
      <c r="E577" s="1" t="s">
        <v>973</v>
      </c>
      <c r="F577" s="1">
        <v>2</v>
      </c>
    </row>
    <row r="578" spans="1:6" hidden="1">
      <c r="A578" t="s">
        <v>868</v>
      </c>
      <c r="B578" s="1" t="s">
        <v>576</v>
      </c>
      <c r="C578" s="1" t="s">
        <v>1311</v>
      </c>
      <c r="D578" s="1" t="s">
        <v>1000</v>
      </c>
      <c r="E578" s="1" t="s">
        <v>995</v>
      </c>
      <c r="F578" s="1">
        <v>5</v>
      </c>
    </row>
    <row r="579" spans="1:6" hidden="1">
      <c r="A579" t="s">
        <v>868</v>
      </c>
      <c r="B579" s="1" t="s">
        <v>577</v>
      </c>
      <c r="C579" s="1" t="s">
        <v>1311</v>
      </c>
      <c r="D579" s="1" t="s">
        <v>1000</v>
      </c>
      <c r="E579" s="1" t="s">
        <v>1002</v>
      </c>
      <c r="F579" s="1">
        <v>6</v>
      </c>
    </row>
    <row r="580" spans="1:6" hidden="1">
      <c r="A580" t="s">
        <v>868</v>
      </c>
      <c r="B580" s="1" t="s">
        <v>578</v>
      </c>
      <c r="C580" s="1" t="s">
        <v>1311</v>
      </c>
      <c r="D580" s="1" t="s">
        <v>1000</v>
      </c>
      <c r="E580" s="1" t="s">
        <v>1000</v>
      </c>
      <c r="F580" s="1">
        <v>3</v>
      </c>
    </row>
    <row r="581" spans="1:6" hidden="1">
      <c r="A581" t="s">
        <v>868</v>
      </c>
      <c r="B581" s="1" t="s">
        <v>579</v>
      </c>
      <c r="C581" s="1" t="s">
        <v>1312</v>
      </c>
      <c r="D581" s="1" t="s">
        <v>1001</v>
      </c>
      <c r="E581" s="1" t="s">
        <v>1002</v>
      </c>
      <c r="F581" s="1">
        <v>3</v>
      </c>
    </row>
    <row r="582" spans="1:6" hidden="1">
      <c r="A582" t="s">
        <v>868</v>
      </c>
      <c r="B582" s="1" t="s">
        <v>580</v>
      </c>
      <c r="C582" s="1" t="s">
        <v>1312</v>
      </c>
      <c r="D582" s="1" t="s">
        <v>1001</v>
      </c>
      <c r="E582" s="1" t="s">
        <v>1000</v>
      </c>
      <c r="F582" s="1">
        <v>3</v>
      </c>
    </row>
    <row r="583" spans="1:6" hidden="1">
      <c r="A583" t="s">
        <v>892</v>
      </c>
      <c r="B583" s="1" t="s">
        <v>581</v>
      </c>
      <c r="C583" s="1" t="s">
        <v>1313</v>
      </c>
      <c r="D583" s="1" t="s">
        <v>973</v>
      </c>
      <c r="E583" s="1" t="s">
        <v>973</v>
      </c>
      <c r="F583" s="1">
        <v>8</v>
      </c>
    </row>
    <row r="584" spans="1:6" hidden="1">
      <c r="A584" t="s">
        <v>892</v>
      </c>
      <c r="B584" s="1" t="s">
        <v>582</v>
      </c>
      <c r="C584" s="1" t="s">
        <v>1313</v>
      </c>
      <c r="D584" s="1" t="s">
        <v>973</v>
      </c>
      <c r="E584" s="1" t="s">
        <v>995</v>
      </c>
      <c r="F584" s="1">
        <v>10</v>
      </c>
    </row>
    <row r="585" spans="1:6" hidden="1">
      <c r="A585" t="s">
        <v>892</v>
      </c>
      <c r="B585" s="1" t="s">
        <v>583</v>
      </c>
      <c r="C585" s="1" t="s">
        <v>1313</v>
      </c>
      <c r="D585" s="1" t="s">
        <v>973</v>
      </c>
      <c r="E585" s="1" t="s">
        <v>1002</v>
      </c>
      <c r="F585" s="1">
        <v>8</v>
      </c>
    </row>
    <row r="586" spans="1:6" hidden="1">
      <c r="A586" t="s">
        <v>892</v>
      </c>
      <c r="B586" s="1" t="s">
        <v>584</v>
      </c>
      <c r="C586" s="1" t="s">
        <v>1313</v>
      </c>
      <c r="D586" s="1" t="s">
        <v>973</v>
      </c>
      <c r="E586" s="1" t="s">
        <v>1000</v>
      </c>
      <c r="F586" s="1">
        <v>5</v>
      </c>
    </row>
    <row r="587" spans="1:6" hidden="1">
      <c r="A587" t="s">
        <v>892</v>
      </c>
      <c r="B587" s="1" t="s">
        <v>585</v>
      </c>
      <c r="C587" s="1" t="s">
        <v>1314</v>
      </c>
      <c r="D587" s="1" t="s">
        <v>1002</v>
      </c>
      <c r="E587" s="1" t="s">
        <v>995</v>
      </c>
      <c r="F587" s="1">
        <v>3</v>
      </c>
    </row>
    <row r="588" spans="1:6" hidden="1">
      <c r="A588" t="s">
        <v>892</v>
      </c>
      <c r="B588" s="1" t="s">
        <v>586</v>
      </c>
      <c r="C588" s="1" t="s">
        <v>1314</v>
      </c>
      <c r="D588" s="1" t="s">
        <v>1002</v>
      </c>
      <c r="E588" s="1" t="s">
        <v>1002</v>
      </c>
      <c r="F588" s="1">
        <v>7</v>
      </c>
    </row>
    <row r="589" spans="1:6" hidden="1">
      <c r="A589" t="s">
        <v>892</v>
      </c>
      <c r="B589" s="1" t="s">
        <v>587</v>
      </c>
      <c r="C589" s="1" t="s">
        <v>1314</v>
      </c>
      <c r="D589" s="1" t="s">
        <v>1002</v>
      </c>
      <c r="E589" s="1" t="s">
        <v>1000</v>
      </c>
      <c r="F589" s="1">
        <v>5</v>
      </c>
    </row>
    <row r="590" spans="1:6" hidden="1">
      <c r="A590" t="s">
        <v>891</v>
      </c>
      <c r="B590" s="1" t="s">
        <v>588</v>
      </c>
      <c r="C590" s="1" t="s">
        <v>1315</v>
      </c>
      <c r="D590" s="1" t="s">
        <v>973</v>
      </c>
      <c r="E590" s="1" t="s">
        <v>973</v>
      </c>
      <c r="F590" s="1">
        <v>5</v>
      </c>
    </row>
    <row r="591" spans="1:6" hidden="1">
      <c r="A591" t="s">
        <v>891</v>
      </c>
      <c r="B591" s="1" t="s">
        <v>589</v>
      </c>
      <c r="C591" s="1" t="s">
        <v>1315</v>
      </c>
      <c r="D591" s="1" t="s">
        <v>973</v>
      </c>
      <c r="E591" s="1" t="s">
        <v>995</v>
      </c>
      <c r="F591" s="1">
        <v>7</v>
      </c>
    </row>
    <row r="592" spans="1:6" hidden="1">
      <c r="A592" t="s">
        <v>891</v>
      </c>
      <c r="B592" s="1" t="s">
        <v>590</v>
      </c>
      <c r="C592" s="1" t="s">
        <v>1315</v>
      </c>
      <c r="D592" s="1" t="s">
        <v>973</v>
      </c>
      <c r="E592" s="1" t="s">
        <v>1002</v>
      </c>
      <c r="F592" s="1">
        <v>6</v>
      </c>
    </row>
    <row r="593" spans="1:6" hidden="1">
      <c r="A593" t="s">
        <v>891</v>
      </c>
      <c r="B593" s="1" t="s">
        <v>591</v>
      </c>
      <c r="C593" s="1" t="s">
        <v>1315</v>
      </c>
      <c r="D593" s="1" t="s">
        <v>973</v>
      </c>
      <c r="E593" s="1" t="s">
        <v>1000</v>
      </c>
      <c r="F593" s="1">
        <v>5</v>
      </c>
    </row>
    <row r="594" spans="1:6" hidden="1">
      <c r="A594" t="s">
        <v>891</v>
      </c>
      <c r="B594" s="1" t="s">
        <v>592</v>
      </c>
      <c r="C594" s="1" t="s">
        <v>1316</v>
      </c>
      <c r="D594" s="1" t="s">
        <v>995</v>
      </c>
      <c r="E594" s="1" t="s">
        <v>973</v>
      </c>
      <c r="F594" s="1">
        <v>4</v>
      </c>
    </row>
    <row r="595" spans="1:6" hidden="1">
      <c r="A595" t="s">
        <v>891</v>
      </c>
      <c r="B595" s="1" t="s">
        <v>593</v>
      </c>
      <c r="C595" s="1" t="s">
        <v>1316</v>
      </c>
      <c r="D595" s="1" t="s">
        <v>995</v>
      </c>
      <c r="E595" s="1" t="s">
        <v>995</v>
      </c>
      <c r="F595" s="1">
        <v>5</v>
      </c>
    </row>
    <row r="596" spans="1:6" hidden="1">
      <c r="A596" t="s">
        <v>891</v>
      </c>
      <c r="B596" s="1" t="s">
        <v>594</v>
      </c>
      <c r="C596" s="1" t="s">
        <v>1316</v>
      </c>
      <c r="D596" s="1" t="s">
        <v>995</v>
      </c>
      <c r="E596" s="1" t="s">
        <v>1002</v>
      </c>
      <c r="F596" s="1">
        <v>6</v>
      </c>
    </row>
    <row r="597" spans="1:6" hidden="1">
      <c r="A597" t="s">
        <v>891</v>
      </c>
      <c r="B597" s="1" t="s">
        <v>595</v>
      </c>
      <c r="C597" s="1" t="s">
        <v>1316</v>
      </c>
      <c r="D597" s="1" t="s">
        <v>995</v>
      </c>
      <c r="E597" s="1" t="s">
        <v>1000</v>
      </c>
      <c r="F597" s="1">
        <v>5</v>
      </c>
    </row>
    <row r="598" spans="1:6" hidden="1">
      <c r="A598" t="s">
        <v>874</v>
      </c>
      <c r="B598" s="1" t="s">
        <v>596</v>
      </c>
      <c r="C598" s="1" t="s">
        <v>1317</v>
      </c>
      <c r="D598" s="1" t="s">
        <v>995</v>
      </c>
      <c r="E598" s="1" t="s">
        <v>973</v>
      </c>
      <c r="F598" s="1">
        <v>5</v>
      </c>
    </row>
    <row r="599" spans="1:6" hidden="1">
      <c r="A599" t="s">
        <v>874</v>
      </c>
      <c r="B599" s="1" t="s">
        <v>597</v>
      </c>
      <c r="C599" s="1" t="s">
        <v>1317</v>
      </c>
      <c r="D599" s="1" t="s">
        <v>995</v>
      </c>
      <c r="E599" s="1" t="s">
        <v>995</v>
      </c>
      <c r="F599" s="1">
        <v>7</v>
      </c>
    </row>
    <row r="600" spans="1:6" hidden="1">
      <c r="A600" t="s">
        <v>874</v>
      </c>
      <c r="B600" s="1" t="s">
        <v>598</v>
      </c>
      <c r="C600" s="1" t="s">
        <v>1317</v>
      </c>
      <c r="D600" s="1" t="s">
        <v>995</v>
      </c>
      <c r="E600" s="1" t="s">
        <v>1002</v>
      </c>
      <c r="F600" s="1">
        <v>8</v>
      </c>
    </row>
    <row r="601" spans="1:6" hidden="1">
      <c r="A601" t="s">
        <v>874</v>
      </c>
      <c r="B601" s="1" t="s">
        <v>599</v>
      </c>
      <c r="C601" s="1" t="s">
        <v>1317</v>
      </c>
      <c r="D601" s="1" t="s">
        <v>995</v>
      </c>
      <c r="E601" s="1" t="s">
        <v>1000</v>
      </c>
      <c r="F601" s="1">
        <v>4</v>
      </c>
    </row>
    <row r="602" spans="1:6" hidden="1">
      <c r="A602" t="s">
        <v>874</v>
      </c>
      <c r="B602" s="1" t="s">
        <v>600</v>
      </c>
      <c r="C602" s="1" t="s">
        <v>1318</v>
      </c>
      <c r="D602" s="1" t="s">
        <v>1002</v>
      </c>
      <c r="E602" s="1" t="s">
        <v>973</v>
      </c>
      <c r="F602" s="1">
        <v>7</v>
      </c>
    </row>
    <row r="603" spans="1:6" hidden="1">
      <c r="A603" t="s">
        <v>874</v>
      </c>
      <c r="B603" s="1" t="s">
        <v>601</v>
      </c>
      <c r="C603" s="1" t="s">
        <v>1318</v>
      </c>
      <c r="D603" s="1" t="s">
        <v>1002</v>
      </c>
      <c r="E603" s="1" t="s">
        <v>995</v>
      </c>
      <c r="F603" s="1">
        <v>4</v>
      </c>
    </row>
    <row r="604" spans="1:6" hidden="1">
      <c r="A604" t="s">
        <v>874</v>
      </c>
      <c r="B604" s="1" t="s">
        <v>602</v>
      </c>
      <c r="C604" s="1" t="s">
        <v>1318</v>
      </c>
      <c r="D604" s="1" t="s">
        <v>1002</v>
      </c>
      <c r="E604" s="1" t="s">
        <v>1002</v>
      </c>
      <c r="F604" s="1">
        <v>4</v>
      </c>
    </row>
    <row r="605" spans="1:6" hidden="1">
      <c r="A605" t="s">
        <v>874</v>
      </c>
      <c r="B605" s="1" t="s">
        <v>603</v>
      </c>
      <c r="C605" s="1" t="s">
        <v>1318</v>
      </c>
      <c r="D605" s="1" t="s">
        <v>1002</v>
      </c>
      <c r="E605" s="1" t="s">
        <v>1000</v>
      </c>
      <c r="F605" s="1">
        <v>5</v>
      </c>
    </row>
    <row r="606" spans="1:6" hidden="1">
      <c r="A606" t="s">
        <v>874</v>
      </c>
      <c r="B606" s="1" t="s">
        <v>604</v>
      </c>
      <c r="C606" s="1" t="s">
        <v>1319</v>
      </c>
      <c r="D606" s="1" t="s">
        <v>1000</v>
      </c>
      <c r="E606" s="1" t="s">
        <v>973</v>
      </c>
      <c r="F606" s="1">
        <v>5</v>
      </c>
    </row>
    <row r="607" spans="1:6" hidden="1">
      <c r="A607" t="s">
        <v>874</v>
      </c>
      <c r="B607" s="1" t="s">
        <v>605</v>
      </c>
      <c r="C607" s="1" t="s">
        <v>1319</v>
      </c>
      <c r="D607" s="1" t="s">
        <v>1000</v>
      </c>
      <c r="E607" s="1" t="s">
        <v>995</v>
      </c>
      <c r="F607" s="1">
        <v>5</v>
      </c>
    </row>
    <row r="608" spans="1:6" hidden="1">
      <c r="A608" t="s">
        <v>874</v>
      </c>
      <c r="B608" s="1" t="s">
        <v>606</v>
      </c>
      <c r="C608" s="1" t="s">
        <v>1319</v>
      </c>
      <c r="D608" s="1" t="s">
        <v>1000</v>
      </c>
      <c r="E608" s="1" t="s">
        <v>1002</v>
      </c>
      <c r="F608" s="1">
        <v>5</v>
      </c>
    </row>
    <row r="609" spans="1:6" hidden="1">
      <c r="A609" t="s">
        <v>874</v>
      </c>
      <c r="B609" s="1" t="s">
        <v>607</v>
      </c>
      <c r="C609" s="1" t="s">
        <v>1319</v>
      </c>
      <c r="D609" s="1" t="s">
        <v>1000</v>
      </c>
      <c r="E609" s="1" t="s">
        <v>1000</v>
      </c>
      <c r="F609" s="1">
        <v>5</v>
      </c>
    </row>
    <row r="610" spans="1:6" hidden="1">
      <c r="A610" t="s">
        <v>862</v>
      </c>
      <c r="B610" s="1" t="s">
        <v>608</v>
      </c>
      <c r="C610" s="1" t="s">
        <v>1320</v>
      </c>
      <c r="D610" s="1" t="s">
        <v>1002</v>
      </c>
      <c r="E610" s="1" t="s">
        <v>995</v>
      </c>
      <c r="F610" s="1">
        <v>3</v>
      </c>
    </row>
    <row r="611" spans="1:6" hidden="1">
      <c r="A611" t="s">
        <v>862</v>
      </c>
      <c r="B611" s="1" t="s">
        <v>609</v>
      </c>
      <c r="C611" s="1" t="s">
        <v>1320</v>
      </c>
      <c r="D611" s="1" t="s">
        <v>1002</v>
      </c>
      <c r="E611" s="1" t="s">
        <v>1002</v>
      </c>
      <c r="F611" s="1">
        <v>6</v>
      </c>
    </row>
    <row r="612" spans="1:6" hidden="1">
      <c r="A612" t="s">
        <v>862</v>
      </c>
      <c r="B612" s="1" t="s">
        <v>610</v>
      </c>
      <c r="C612" s="1" t="s">
        <v>1320</v>
      </c>
      <c r="D612" s="1" t="s">
        <v>1002</v>
      </c>
      <c r="E612" s="1" t="s">
        <v>1000</v>
      </c>
      <c r="F612" s="1">
        <v>5</v>
      </c>
    </row>
    <row r="613" spans="1:6" hidden="1">
      <c r="A613" t="s">
        <v>862</v>
      </c>
      <c r="B613" s="1" t="s">
        <v>611</v>
      </c>
      <c r="C613" s="1" t="s">
        <v>1321</v>
      </c>
      <c r="D613" s="1" t="s">
        <v>1000</v>
      </c>
      <c r="E613" s="1" t="s">
        <v>995</v>
      </c>
      <c r="F613" s="1">
        <v>3</v>
      </c>
    </row>
    <row r="614" spans="1:6" hidden="1">
      <c r="A614" t="s">
        <v>862</v>
      </c>
      <c r="B614" s="1" t="s">
        <v>612</v>
      </c>
      <c r="C614" s="1" t="s">
        <v>1321</v>
      </c>
      <c r="D614" s="1" t="s">
        <v>1000</v>
      </c>
      <c r="E614" s="1" t="s">
        <v>1002</v>
      </c>
      <c r="F614" s="1">
        <v>6</v>
      </c>
    </row>
    <row r="615" spans="1:6" hidden="1">
      <c r="A615" t="s">
        <v>862</v>
      </c>
      <c r="B615" s="1" t="s">
        <v>613</v>
      </c>
      <c r="C615" s="1" t="s">
        <v>1321</v>
      </c>
      <c r="D615" s="1" t="s">
        <v>1000</v>
      </c>
      <c r="E615" s="1" t="s">
        <v>1000</v>
      </c>
      <c r="F615" s="1">
        <v>5</v>
      </c>
    </row>
    <row r="616" spans="1:6" hidden="1">
      <c r="A616" t="s">
        <v>862</v>
      </c>
      <c r="B616" s="1" t="s">
        <v>614</v>
      </c>
      <c r="C616" s="1" t="s">
        <v>1322</v>
      </c>
      <c r="D616" s="1" t="s">
        <v>1013</v>
      </c>
      <c r="E616" s="1" t="s">
        <v>1002</v>
      </c>
      <c r="F616" s="1">
        <v>2</v>
      </c>
    </row>
    <row r="617" spans="1:6" hidden="1">
      <c r="A617" t="s">
        <v>862</v>
      </c>
      <c r="B617" s="1" t="s">
        <v>615</v>
      </c>
      <c r="C617" s="1" t="s">
        <v>1322</v>
      </c>
      <c r="D617" s="1" t="s">
        <v>1013</v>
      </c>
      <c r="E617" s="1" t="s">
        <v>1000</v>
      </c>
      <c r="F617" s="1">
        <v>2</v>
      </c>
    </row>
    <row r="618" spans="1:6" hidden="1">
      <c r="A618" t="s">
        <v>862</v>
      </c>
      <c r="B618" s="1" t="s">
        <v>616</v>
      </c>
      <c r="C618" s="1" t="s">
        <v>1323</v>
      </c>
      <c r="D618" s="1" t="s">
        <v>1001</v>
      </c>
      <c r="E618" s="1" t="s">
        <v>973</v>
      </c>
      <c r="F618" s="1">
        <v>5</v>
      </c>
    </row>
    <row r="619" spans="1:6" hidden="1">
      <c r="A619" t="s">
        <v>862</v>
      </c>
      <c r="B619" s="1" t="s">
        <v>617</v>
      </c>
      <c r="C619" s="1" t="s">
        <v>1323</v>
      </c>
      <c r="D619" s="1" t="s">
        <v>1001</v>
      </c>
      <c r="E619" s="1" t="s">
        <v>995</v>
      </c>
      <c r="F619" s="1">
        <v>9</v>
      </c>
    </row>
    <row r="620" spans="1:6" hidden="1">
      <c r="A620" t="s">
        <v>862</v>
      </c>
      <c r="B620" s="1" t="s">
        <v>618</v>
      </c>
      <c r="C620" s="1" t="s">
        <v>1323</v>
      </c>
      <c r="D620" s="1" t="s">
        <v>1001</v>
      </c>
      <c r="E620" s="1" t="s">
        <v>1002</v>
      </c>
      <c r="F620" s="1">
        <v>7</v>
      </c>
    </row>
    <row r="621" spans="1:6" hidden="1">
      <c r="A621" t="s">
        <v>862</v>
      </c>
      <c r="B621" s="1" t="s">
        <v>619</v>
      </c>
      <c r="C621" s="1" t="s">
        <v>1323</v>
      </c>
      <c r="D621" s="1" t="s">
        <v>1001</v>
      </c>
      <c r="E621" s="1" t="s">
        <v>1000</v>
      </c>
      <c r="F621" s="1">
        <v>5</v>
      </c>
    </row>
    <row r="622" spans="1:6" hidden="1">
      <c r="A622" t="s">
        <v>866</v>
      </c>
      <c r="B622" s="1" t="s">
        <v>620</v>
      </c>
      <c r="C622" s="1" t="s">
        <v>1324</v>
      </c>
      <c r="D622" s="1" t="s">
        <v>973</v>
      </c>
      <c r="E622" s="1" t="s">
        <v>1002</v>
      </c>
      <c r="F622" s="1">
        <v>4</v>
      </c>
    </row>
    <row r="623" spans="1:6" hidden="1">
      <c r="A623" t="s">
        <v>866</v>
      </c>
      <c r="B623" s="1" t="s">
        <v>621</v>
      </c>
      <c r="C623" s="1" t="s">
        <v>1324</v>
      </c>
      <c r="D623" s="1" t="s">
        <v>973</v>
      </c>
      <c r="E623" s="1" t="s">
        <v>1000</v>
      </c>
      <c r="F623" s="1">
        <v>4</v>
      </c>
    </row>
    <row r="624" spans="1:6" hidden="1">
      <c r="A624" t="s">
        <v>866</v>
      </c>
      <c r="B624" s="1" t="s">
        <v>622</v>
      </c>
      <c r="C624" s="1" t="s">
        <v>1325</v>
      </c>
      <c r="D624" s="1" t="s">
        <v>1013</v>
      </c>
      <c r="E624" s="1" t="s">
        <v>973</v>
      </c>
      <c r="F624" s="1">
        <v>1</v>
      </c>
    </row>
    <row r="625" spans="1:6" hidden="1">
      <c r="A625" t="s">
        <v>866</v>
      </c>
      <c r="B625" s="1" t="s">
        <v>623</v>
      </c>
      <c r="C625" s="1" t="s">
        <v>1325</v>
      </c>
      <c r="D625" s="1" t="s">
        <v>1013</v>
      </c>
      <c r="E625" s="1" t="s">
        <v>995</v>
      </c>
      <c r="F625" s="1">
        <v>9</v>
      </c>
    </row>
    <row r="626" spans="1:6" hidden="1">
      <c r="A626" t="s">
        <v>866</v>
      </c>
      <c r="B626" s="1" t="s">
        <v>624</v>
      </c>
      <c r="C626" s="1" t="s">
        <v>1325</v>
      </c>
      <c r="D626" s="1" t="s">
        <v>1013</v>
      </c>
      <c r="E626" s="1" t="s">
        <v>1002</v>
      </c>
      <c r="F626" s="1">
        <v>8</v>
      </c>
    </row>
    <row r="627" spans="1:6" hidden="1">
      <c r="A627" t="s">
        <v>866</v>
      </c>
      <c r="B627" s="1" t="s">
        <v>625</v>
      </c>
      <c r="C627" s="1" t="s">
        <v>1325</v>
      </c>
      <c r="D627" s="1" t="s">
        <v>1013</v>
      </c>
      <c r="E627" s="1" t="s">
        <v>1000</v>
      </c>
      <c r="F627" s="1">
        <v>5</v>
      </c>
    </row>
    <row r="628" spans="1:6" hidden="1">
      <c r="A628" t="s">
        <v>866</v>
      </c>
      <c r="B628" s="1" t="s">
        <v>626</v>
      </c>
      <c r="C628" s="1" t="s">
        <v>1326</v>
      </c>
      <c r="D628" s="1" t="s">
        <v>975</v>
      </c>
      <c r="E628" s="1" t="s">
        <v>973</v>
      </c>
      <c r="F628" s="1">
        <v>2</v>
      </c>
    </row>
    <row r="629" spans="1:6" hidden="1">
      <c r="A629" t="s">
        <v>866</v>
      </c>
      <c r="B629" s="1" t="s">
        <v>627</v>
      </c>
      <c r="C629" s="1" t="s">
        <v>1326</v>
      </c>
      <c r="D629" s="1" t="s">
        <v>975</v>
      </c>
      <c r="E629" s="1" t="s">
        <v>995</v>
      </c>
      <c r="F629" s="1">
        <v>10</v>
      </c>
    </row>
    <row r="630" spans="1:6" hidden="1">
      <c r="A630" t="s">
        <v>866</v>
      </c>
      <c r="B630" s="1" t="s">
        <v>628</v>
      </c>
      <c r="C630" s="1" t="s">
        <v>1326</v>
      </c>
      <c r="D630" s="1" t="s">
        <v>975</v>
      </c>
      <c r="E630" s="1" t="s">
        <v>1002</v>
      </c>
      <c r="F630" s="1">
        <v>6</v>
      </c>
    </row>
    <row r="631" spans="1:6" hidden="1">
      <c r="A631" t="s">
        <v>866</v>
      </c>
      <c r="B631" s="1" t="s">
        <v>629</v>
      </c>
      <c r="C631" s="1" t="s">
        <v>1326</v>
      </c>
      <c r="D631" s="1" t="s">
        <v>975</v>
      </c>
      <c r="E631" s="1" t="s">
        <v>1000</v>
      </c>
      <c r="F631" s="1">
        <v>4</v>
      </c>
    </row>
    <row r="632" spans="1:6" hidden="1">
      <c r="A632" t="s">
        <v>866</v>
      </c>
      <c r="B632" s="1" t="s">
        <v>630</v>
      </c>
      <c r="C632" s="1" t="s">
        <v>1327</v>
      </c>
      <c r="D632" s="1" t="s">
        <v>1004</v>
      </c>
      <c r="E632" s="1" t="s">
        <v>995</v>
      </c>
      <c r="F632" s="1">
        <v>6</v>
      </c>
    </row>
    <row r="633" spans="1:6" hidden="1">
      <c r="A633" t="s">
        <v>866</v>
      </c>
      <c r="B633" s="1" t="s">
        <v>631</v>
      </c>
      <c r="C633" s="1" t="s">
        <v>1327</v>
      </c>
      <c r="D633" s="1" t="s">
        <v>1004</v>
      </c>
      <c r="E633" s="1" t="s">
        <v>1002</v>
      </c>
      <c r="F633" s="1">
        <v>7</v>
      </c>
    </row>
    <row r="634" spans="1:6" hidden="1">
      <c r="A634" t="s">
        <v>866</v>
      </c>
      <c r="B634" s="1" t="s">
        <v>632</v>
      </c>
      <c r="C634" s="1" t="s">
        <v>1327</v>
      </c>
      <c r="D634" s="1" t="s">
        <v>1004</v>
      </c>
      <c r="E634" s="1" t="s">
        <v>1000</v>
      </c>
      <c r="F634" s="1">
        <v>4</v>
      </c>
    </row>
    <row r="635" spans="1:6" hidden="1">
      <c r="A635" t="s">
        <v>872</v>
      </c>
      <c r="B635" s="1" t="s">
        <v>633</v>
      </c>
      <c r="C635" s="1" t="s">
        <v>1328</v>
      </c>
      <c r="D635" s="1" t="s">
        <v>973</v>
      </c>
      <c r="E635" s="1" t="s">
        <v>973</v>
      </c>
      <c r="F635" s="1">
        <v>2</v>
      </c>
    </row>
    <row r="636" spans="1:6" hidden="1">
      <c r="A636" t="s">
        <v>872</v>
      </c>
      <c r="B636" s="1" t="s">
        <v>634</v>
      </c>
      <c r="C636" s="1" t="s">
        <v>1328</v>
      </c>
      <c r="D636" s="1" t="s">
        <v>973</v>
      </c>
      <c r="E636" s="1" t="s">
        <v>995</v>
      </c>
      <c r="F636" s="1">
        <v>3</v>
      </c>
    </row>
    <row r="637" spans="1:6" hidden="1">
      <c r="A637" t="s">
        <v>872</v>
      </c>
      <c r="B637" s="1" t="s">
        <v>635</v>
      </c>
      <c r="C637" s="1" t="s">
        <v>1328</v>
      </c>
      <c r="D637" s="1" t="s">
        <v>973</v>
      </c>
      <c r="E637" s="1" t="s">
        <v>1002</v>
      </c>
      <c r="F637" s="1">
        <v>5</v>
      </c>
    </row>
    <row r="638" spans="1:6" hidden="1">
      <c r="A638" t="s">
        <v>872</v>
      </c>
      <c r="B638" s="1" t="s">
        <v>636</v>
      </c>
      <c r="C638" s="1" t="s">
        <v>1328</v>
      </c>
      <c r="D638" s="1" t="s">
        <v>973</v>
      </c>
      <c r="E638" s="1" t="s">
        <v>1000</v>
      </c>
      <c r="F638" s="1">
        <v>5</v>
      </c>
    </row>
    <row r="639" spans="1:6" hidden="1">
      <c r="A639" t="s">
        <v>872</v>
      </c>
      <c r="B639" s="1" t="s">
        <v>637</v>
      </c>
      <c r="C639" s="1" t="s">
        <v>1329</v>
      </c>
      <c r="D639" s="1" t="s">
        <v>1002</v>
      </c>
      <c r="E639" s="1" t="s">
        <v>995</v>
      </c>
      <c r="F639" s="1">
        <v>3</v>
      </c>
    </row>
    <row r="640" spans="1:6" hidden="1">
      <c r="A640" t="s">
        <v>872</v>
      </c>
      <c r="B640" s="1" t="s">
        <v>638</v>
      </c>
      <c r="C640" s="1" t="s">
        <v>1329</v>
      </c>
      <c r="D640" s="1" t="s">
        <v>1002</v>
      </c>
      <c r="E640" s="1" t="s">
        <v>1002</v>
      </c>
      <c r="F640" s="1">
        <v>5</v>
      </c>
    </row>
    <row r="641" spans="1:6" hidden="1">
      <c r="A641" t="s">
        <v>872</v>
      </c>
      <c r="B641" s="1" t="s">
        <v>639</v>
      </c>
      <c r="C641" s="1" t="s">
        <v>1329</v>
      </c>
      <c r="D641" s="1" t="s">
        <v>1002</v>
      </c>
      <c r="E641" s="1" t="s">
        <v>1000</v>
      </c>
      <c r="F641" s="1">
        <v>4</v>
      </c>
    </row>
    <row r="642" spans="1:6" hidden="1">
      <c r="A642" t="s">
        <v>927</v>
      </c>
      <c r="B642" s="1" t="s">
        <v>640</v>
      </c>
      <c r="C642" s="1" t="s">
        <v>1330</v>
      </c>
      <c r="D642" s="1" t="s">
        <v>973</v>
      </c>
      <c r="E642" s="1" t="s">
        <v>973</v>
      </c>
      <c r="F642" s="1">
        <v>8</v>
      </c>
    </row>
    <row r="643" spans="1:6" hidden="1">
      <c r="A643" t="s">
        <v>927</v>
      </c>
      <c r="B643" s="1" t="s">
        <v>641</v>
      </c>
      <c r="C643" s="1" t="s">
        <v>1330</v>
      </c>
      <c r="D643" s="1" t="s">
        <v>973</v>
      </c>
      <c r="E643" s="1" t="s">
        <v>995</v>
      </c>
      <c r="F643" s="1">
        <v>12</v>
      </c>
    </row>
    <row r="644" spans="1:6" hidden="1">
      <c r="A644" t="s">
        <v>927</v>
      </c>
      <c r="B644" s="1" t="s">
        <v>642</v>
      </c>
      <c r="C644" s="1" t="s">
        <v>1330</v>
      </c>
      <c r="D644" s="1" t="s">
        <v>973</v>
      </c>
      <c r="E644" s="1" t="s">
        <v>1002</v>
      </c>
      <c r="F644" s="1">
        <v>8</v>
      </c>
    </row>
    <row r="645" spans="1:6" hidden="1">
      <c r="A645" t="s">
        <v>927</v>
      </c>
      <c r="B645" s="1" t="s">
        <v>643</v>
      </c>
      <c r="C645" s="1" t="s">
        <v>1331</v>
      </c>
      <c r="D645" s="1" t="s">
        <v>1002</v>
      </c>
      <c r="E645" s="1" t="s">
        <v>973</v>
      </c>
      <c r="F645" s="1">
        <v>7</v>
      </c>
    </row>
    <row r="646" spans="1:6" hidden="1">
      <c r="A646" t="s">
        <v>927</v>
      </c>
      <c r="B646" s="1" t="s">
        <v>644</v>
      </c>
      <c r="C646" s="1" t="s">
        <v>1331</v>
      </c>
      <c r="D646" s="1" t="s">
        <v>1002</v>
      </c>
      <c r="E646" s="1" t="s">
        <v>995</v>
      </c>
      <c r="F646" s="1">
        <v>11</v>
      </c>
    </row>
    <row r="647" spans="1:6" hidden="1">
      <c r="A647" t="s">
        <v>927</v>
      </c>
      <c r="B647" s="1" t="s">
        <v>645</v>
      </c>
      <c r="C647" s="1" t="s">
        <v>1331</v>
      </c>
      <c r="D647" s="1" t="s">
        <v>1002</v>
      </c>
      <c r="E647" s="1" t="s">
        <v>1002</v>
      </c>
      <c r="F647" s="1">
        <v>7</v>
      </c>
    </row>
    <row r="648" spans="1:6" hidden="1">
      <c r="A648" t="s">
        <v>877</v>
      </c>
      <c r="B648" s="1" t="s">
        <v>646</v>
      </c>
      <c r="C648" s="1" t="s">
        <v>1332</v>
      </c>
      <c r="D648" s="1" t="s">
        <v>995</v>
      </c>
      <c r="E648" s="1" t="s">
        <v>973</v>
      </c>
      <c r="F648" s="1">
        <v>4</v>
      </c>
    </row>
    <row r="649" spans="1:6" hidden="1">
      <c r="A649" t="s">
        <v>877</v>
      </c>
      <c r="B649" s="1" t="s">
        <v>647</v>
      </c>
      <c r="C649" s="1" t="s">
        <v>1332</v>
      </c>
      <c r="D649" s="1" t="s">
        <v>995</v>
      </c>
      <c r="E649" s="1" t="s">
        <v>995</v>
      </c>
      <c r="F649" s="1">
        <v>12</v>
      </c>
    </row>
    <row r="650" spans="1:6" hidden="1">
      <c r="A650" t="s">
        <v>877</v>
      </c>
      <c r="B650" s="1" t="s">
        <v>648</v>
      </c>
      <c r="C650" s="1" t="s">
        <v>1332</v>
      </c>
      <c r="D650" s="1" t="s">
        <v>995</v>
      </c>
      <c r="E650" s="1" t="s">
        <v>1002</v>
      </c>
      <c r="F650" s="1">
        <v>2</v>
      </c>
    </row>
    <row r="651" spans="1:6" hidden="1">
      <c r="A651" t="s">
        <v>877</v>
      </c>
      <c r="B651" s="1" t="s">
        <v>649</v>
      </c>
      <c r="C651" s="1" t="s">
        <v>1333</v>
      </c>
      <c r="D651" s="1" t="s">
        <v>1013</v>
      </c>
      <c r="E651" s="1" t="s">
        <v>973</v>
      </c>
      <c r="F651" s="1">
        <v>5</v>
      </c>
    </row>
    <row r="652" spans="1:6" hidden="1">
      <c r="A652" t="s">
        <v>877</v>
      </c>
      <c r="B652" s="1" t="s">
        <v>650</v>
      </c>
      <c r="C652" s="1" t="s">
        <v>1333</v>
      </c>
      <c r="D652" s="1" t="s">
        <v>1013</v>
      </c>
      <c r="E652" s="1" t="s">
        <v>995</v>
      </c>
      <c r="F652" s="1">
        <v>8</v>
      </c>
    </row>
    <row r="653" spans="1:6" hidden="1">
      <c r="A653" t="s">
        <v>877</v>
      </c>
      <c r="B653" s="1" t="s">
        <v>651</v>
      </c>
      <c r="C653" s="1" t="s">
        <v>1333</v>
      </c>
      <c r="D653" s="1" t="s">
        <v>1013</v>
      </c>
      <c r="E653" s="1" t="s">
        <v>1002</v>
      </c>
      <c r="F653" s="1">
        <v>5</v>
      </c>
    </row>
    <row r="654" spans="1:6" hidden="1">
      <c r="A654" t="s">
        <v>858</v>
      </c>
      <c r="B654" s="1" t="s">
        <v>652</v>
      </c>
      <c r="C654" s="1" t="s">
        <v>1334</v>
      </c>
      <c r="D654" s="1" t="s">
        <v>973</v>
      </c>
      <c r="E654" s="1" t="s">
        <v>973</v>
      </c>
      <c r="F654" s="1">
        <v>1</v>
      </c>
    </row>
    <row r="655" spans="1:6" hidden="1">
      <c r="A655" t="s">
        <v>858</v>
      </c>
      <c r="B655" s="1" t="s">
        <v>653</v>
      </c>
      <c r="C655" s="1" t="s">
        <v>1334</v>
      </c>
      <c r="D655" s="1" t="s">
        <v>973</v>
      </c>
      <c r="E655" s="1" t="s">
        <v>995</v>
      </c>
      <c r="F655" s="1">
        <v>10</v>
      </c>
    </row>
    <row r="656" spans="1:6" hidden="1">
      <c r="A656" t="s">
        <v>858</v>
      </c>
      <c r="B656" s="1" t="s">
        <v>654</v>
      </c>
      <c r="C656" s="1" t="s">
        <v>1334</v>
      </c>
      <c r="D656" s="1" t="s">
        <v>973</v>
      </c>
      <c r="E656" s="1" t="s">
        <v>1002</v>
      </c>
      <c r="F656" s="1">
        <v>5</v>
      </c>
    </row>
    <row r="657" spans="1:6" hidden="1">
      <c r="A657" t="s">
        <v>858</v>
      </c>
      <c r="B657" s="1" t="s">
        <v>655</v>
      </c>
      <c r="C657" s="1" t="s">
        <v>1335</v>
      </c>
      <c r="D657" s="1" t="s">
        <v>995</v>
      </c>
      <c r="E657" s="1" t="s">
        <v>995</v>
      </c>
      <c r="F657" s="1">
        <v>2</v>
      </c>
    </row>
    <row r="658" spans="1:6" hidden="1">
      <c r="A658" t="s">
        <v>858</v>
      </c>
      <c r="B658" s="1" t="s">
        <v>656</v>
      </c>
      <c r="C658" s="1" t="s">
        <v>1335</v>
      </c>
      <c r="D658" s="1" t="s">
        <v>995</v>
      </c>
      <c r="E658" s="1" t="s">
        <v>1002</v>
      </c>
      <c r="F658" s="1">
        <v>5</v>
      </c>
    </row>
    <row r="659" spans="1:6" hidden="1">
      <c r="A659" t="s">
        <v>858</v>
      </c>
      <c r="B659" s="1" t="s">
        <v>657</v>
      </c>
      <c r="C659" s="1" t="s">
        <v>1336</v>
      </c>
      <c r="D659" s="1" t="s">
        <v>1002</v>
      </c>
      <c r="E659" s="1" t="s">
        <v>973</v>
      </c>
      <c r="F659" s="1">
        <v>1</v>
      </c>
    </row>
    <row r="660" spans="1:6" hidden="1">
      <c r="A660" t="s">
        <v>858</v>
      </c>
      <c r="B660" s="1" t="s">
        <v>658</v>
      </c>
      <c r="C660" s="1" t="s">
        <v>1336</v>
      </c>
      <c r="D660" s="1" t="s">
        <v>1002</v>
      </c>
      <c r="E660" s="1" t="s">
        <v>995</v>
      </c>
      <c r="F660" s="1">
        <v>3</v>
      </c>
    </row>
    <row r="661" spans="1:6" hidden="1">
      <c r="A661" t="s">
        <v>858</v>
      </c>
      <c r="B661" s="1" t="s">
        <v>659</v>
      </c>
      <c r="C661" s="1" t="s">
        <v>1336</v>
      </c>
      <c r="D661" s="1" t="s">
        <v>1002</v>
      </c>
      <c r="E661" s="1" t="s">
        <v>1002</v>
      </c>
      <c r="F661" s="1">
        <v>5</v>
      </c>
    </row>
    <row r="662" spans="1:6" hidden="1">
      <c r="A662" t="s">
        <v>858</v>
      </c>
      <c r="B662" s="1" t="s">
        <v>660</v>
      </c>
      <c r="C662" s="1" t="s">
        <v>1337</v>
      </c>
      <c r="D662" s="1" t="s">
        <v>1000</v>
      </c>
      <c r="E662" s="1" t="s">
        <v>973</v>
      </c>
      <c r="F662" s="1">
        <v>4</v>
      </c>
    </row>
    <row r="663" spans="1:6" hidden="1">
      <c r="A663" t="s">
        <v>858</v>
      </c>
      <c r="B663" s="1" t="s">
        <v>661</v>
      </c>
      <c r="C663" s="1" t="s">
        <v>1337</v>
      </c>
      <c r="D663" s="1" t="s">
        <v>1000</v>
      </c>
      <c r="E663" s="1" t="s">
        <v>995</v>
      </c>
      <c r="F663" s="1">
        <v>11</v>
      </c>
    </row>
    <row r="664" spans="1:6" hidden="1">
      <c r="A664" t="s">
        <v>858</v>
      </c>
      <c r="B664" s="1" t="s">
        <v>662</v>
      </c>
      <c r="C664" s="1" t="s">
        <v>1337</v>
      </c>
      <c r="D664" s="1" t="s">
        <v>1000</v>
      </c>
      <c r="E664" s="1" t="s">
        <v>1002</v>
      </c>
      <c r="F664" s="1">
        <v>7</v>
      </c>
    </row>
    <row r="665" spans="1:6" hidden="1">
      <c r="A665" t="s">
        <v>855</v>
      </c>
      <c r="B665" s="1" t="s">
        <v>663</v>
      </c>
      <c r="C665" s="1" t="s">
        <v>1338</v>
      </c>
      <c r="D665" s="1" t="s">
        <v>973</v>
      </c>
      <c r="E665" s="1" t="s">
        <v>973</v>
      </c>
      <c r="F665" s="1">
        <v>2</v>
      </c>
    </row>
    <row r="666" spans="1:6" hidden="1">
      <c r="A666" t="s">
        <v>855</v>
      </c>
      <c r="B666" s="1" t="s">
        <v>664</v>
      </c>
      <c r="C666" s="1" t="s">
        <v>1338</v>
      </c>
      <c r="D666" s="1" t="s">
        <v>973</v>
      </c>
      <c r="E666" s="1" t="s">
        <v>995</v>
      </c>
      <c r="F666" s="1">
        <v>6</v>
      </c>
    </row>
    <row r="667" spans="1:6" hidden="1">
      <c r="A667" t="s">
        <v>855</v>
      </c>
      <c r="B667" s="1" t="s">
        <v>665</v>
      </c>
      <c r="C667" s="1" t="s">
        <v>1338</v>
      </c>
      <c r="D667" s="1" t="s">
        <v>973</v>
      </c>
      <c r="E667" s="1" t="s">
        <v>1002</v>
      </c>
      <c r="F667" s="1">
        <v>5</v>
      </c>
    </row>
    <row r="668" spans="1:6" hidden="1">
      <c r="A668" t="s">
        <v>855</v>
      </c>
      <c r="B668" s="1" t="s">
        <v>666</v>
      </c>
      <c r="C668" s="1" t="s">
        <v>1339</v>
      </c>
      <c r="D668" s="1" t="s">
        <v>995</v>
      </c>
      <c r="E668" s="1" t="s">
        <v>973</v>
      </c>
      <c r="F668" s="1">
        <v>4</v>
      </c>
    </row>
    <row r="669" spans="1:6" hidden="1">
      <c r="A669" t="s">
        <v>855</v>
      </c>
      <c r="B669" s="1" t="s">
        <v>667</v>
      </c>
      <c r="C669" s="1" t="s">
        <v>1339</v>
      </c>
      <c r="D669" s="1" t="s">
        <v>995</v>
      </c>
      <c r="E669" s="1" t="s">
        <v>995</v>
      </c>
      <c r="F669" s="1">
        <v>5</v>
      </c>
    </row>
    <row r="670" spans="1:6" hidden="1">
      <c r="A670" t="s">
        <v>855</v>
      </c>
      <c r="B670" s="1" t="s">
        <v>668</v>
      </c>
      <c r="C670" s="1" t="s">
        <v>1339</v>
      </c>
      <c r="D670" s="1" t="s">
        <v>995</v>
      </c>
      <c r="E670" s="1" t="s">
        <v>1002</v>
      </c>
      <c r="F670" s="1">
        <v>3</v>
      </c>
    </row>
    <row r="671" spans="1:6" hidden="1">
      <c r="A671" t="s">
        <v>855</v>
      </c>
      <c r="B671" s="1" t="s">
        <v>669</v>
      </c>
      <c r="C671" s="1" t="s">
        <v>1340</v>
      </c>
      <c r="D671" s="1" t="s">
        <v>1002</v>
      </c>
      <c r="E671" s="1" t="s">
        <v>973</v>
      </c>
      <c r="F671" s="1">
        <v>1</v>
      </c>
    </row>
    <row r="672" spans="1:6" hidden="1">
      <c r="A672" t="s">
        <v>855</v>
      </c>
      <c r="B672" s="1" t="s">
        <v>670</v>
      </c>
      <c r="C672" s="1" t="s">
        <v>1340</v>
      </c>
      <c r="D672" s="1" t="s">
        <v>1002</v>
      </c>
      <c r="E672" s="1" t="s">
        <v>995</v>
      </c>
      <c r="F672" s="1">
        <v>3</v>
      </c>
    </row>
    <row r="673" spans="1:6" hidden="1">
      <c r="A673" t="s">
        <v>855</v>
      </c>
      <c r="B673" s="1" t="s">
        <v>671</v>
      </c>
      <c r="C673" s="1" t="s">
        <v>1340</v>
      </c>
      <c r="D673" s="1" t="s">
        <v>1002</v>
      </c>
      <c r="E673" s="1" t="s">
        <v>1002</v>
      </c>
      <c r="F673" s="1">
        <v>5</v>
      </c>
    </row>
    <row r="674" spans="1:6" hidden="1">
      <c r="A674" t="s">
        <v>855</v>
      </c>
      <c r="B674" s="1" t="s">
        <v>672</v>
      </c>
      <c r="C674" s="1" t="s">
        <v>1341</v>
      </c>
      <c r="D674" s="1" t="s">
        <v>975</v>
      </c>
      <c r="E674" s="1" t="s">
        <v>973</v>
      </c>
      <c r="F674" s="1">
        <v>2</v>
      </c>
    </row>
    <row r="675" spans="1:6" hidden="1">
      <c r="A675" t="s">
        <v>855</v>
      </c>
      <c r="B675" s="1" t="s">
        <v>673</v>
      </c>
      <c r="C675" s="1" t="s">
        <v>1341</v>
      </c>
      <c r="D675" s="1" t="s">
        <v>975</v>
      </c>
      <c r="E675" s="1" t="s">
        <v>995</v>
      </c>
      <c r="F675" s="1">
        <v>2</v>
      </c>
    </row>
    <row r="676" spans="1:6" hidden="1">
      <c r="A676" t="s">
        <v>855</v>
      </c>
      <c r="B676" s="1" t="s">
        <v>674</v>
      </c>
      <c r="C676" s="1" t="s">
        <v>1341</v>
      </c>
      <c r="D676" s="1" t="s">
        <v>975</v>
      </c>
      <c r="E676" s="1" t="s">
        <v>1002</v>
      </c>
      <c r="F676" s="1">
        <v>4</v>
      </c>
    </row>
    <row r="677" spans="1:6" hidden="1">
      <c r="A677" t="s">
        <v>855</v>
      </c>
      <c r="B677" s="1" t="s">
        <v>675</v>
      </c>
      <c r="C677" s="1" t="s">
        <v>1342</v>
      </c>
      <c r="D677" s="1" t="s">
        <v>1004</v>
      </c>
      <c r="E677" s="1" t="s">
        <v>973</v>
      </c>
      <c r="F677" s="1">
        <v>6</v>
      </c>
    </row>
    <row r="678" spans="1:6" hidden="1">
      <c r="A678" t="s">
        <v>855</v>
      </c>
      <c r="B678" s="1" t="s">
        <v>676</v>
      </c>
      <c r="C678" s="1" t="s">
        <v>1342</v>
      </c>
      <c r="D678" s="1" t="s">
        <v>1004</v>
      </c>
      <c r="E678" s="1" t="s">
        <v>995</v>
      </c>
      <c r="F678" s="1">
        <v>7</v>
      </c>
    </row>
    <row r="679" spans="1:6" hidden="1">
      <c r="A679" t="s">
        <v>855</v>
      </c>
      <c r="B679" s="1" t="s">
        <v>677</v>
      </c>
      <c r="C679" s="1" t="s">
        <v>1342</v>
      </c>
      <c r="D679" s="1" t="s">
        <v>1004</v>
      </c>
      <c r="E679" s="1" t="s">
        <v>1002</v>
      </c>
      <c r="F679" s="1">
        <v>5</v>
      </c>
    </row>
    <row r="680" spans="1:6" hidden="1">
      <c r="A680" t="s">
        <v>855</v>
      </c>
      <c r="B680" s="1" t="s">
        <v>678</v>
      </c>
      <c r="C680" s="1" t="s">
        <v>1343</v>
      </c>
      <c r="D680" s="1" t="s">
        <v>977</v>
      </c>
      <c r="E680" s="1" t="s">
        <v>973</v>
      </c>
      <c r="F680" s="1">
        <v>3</v>
      </c>
    </row>
    <row r="681" spans="1:6" hidden="1">
      <c r="A681" t="s">
        <v>855</v>
      </c>
      <c r="B681" s="1" t="s">
        <v>679</v>
      </c>
      <c r="C681" s="1" t="s">
        <v>1343</v>
      </c>
      <c r="D681" s="1" t="s">
        <v>977</v>
      </c>
      <c r="E681" s="1" t="s">
        <v>995</v>
      </c>
      <c r="F681" s="1">
        <v>5</v>
      </c>
    </row>
    <row r="682" spans="1:6" hidden="1">
      <c r="A682" t="s">
        <v>869</v>
      </c>
      <c r="B682" s="1" t="s">
        <v>680</v>
      </c>
      <c r="C682" s="1" t="s">
        <v>1344</v>
      </c>
      <c r="D682" s="1" t="s">
        <v>973</v>
      </c>
      <c r="E682" s="1" t="s">
        <v>973</v>
      </c>
      <c r="F682" s="1">
        <v>6</v>
      </c>
    </row>
    <row r="683" spans="1:6" hidden="1">
      <c r="A683" t="s">
        <v>869</v>
      </c>
      <c r="B683" s="1" t="s">
        <v>681</v>
      </c>
      <c r="C683" s="1" t="s">
        <v>1344</v>
      </c>
      <c r="D683" s="1" t="s">
        <v>973</v>
      </c>
      <c r="E683" s="1" t="s">
        <v>995</v>
      </c>
      <c r="F683" s="1">
        <v>7</v>
      </c>
    </row>
    <row r="684" spans="1:6" hidden="1">
      <c r="A684" t="s">
        <v>869</v>
      </c>
      <c r="B684" s="1" t="s">
        <v>682</v>
      </c>
      <c r="C684" s="1" t="s">
        <v>1344</v>
      </c>
      <c r="D684" s="1" t="s">
        <v>973</v>
      </c>
      <c r="E684" s="1" t="s">
        <v>1002</v>
      </c>
      <c r="F684" s="1">
        <v>9</v>
      </c>
    </row>
    <row r="685" spans="1:6" hidden="1">
      <c r="A685" t="s">
        <v>869</v>
      </c>
      <c r="B685" s="1" t="s">
        <v>683</v>
      </c>
      <c r="C685" s="1" t="s">
        <v>1345</v>
      </c>
      <c r="D685" s="1" t="s">
        <v>995</v>
      </c>
      <c r="E685" s="1" t="s">
        <v>973</v>
      </c>
      <c r="F685" s="1">
        <v>6</v>
      </c>
    </row>
    <row r="686" spans="1:6" hidden="1">
      <c r="A686" t="s">
        <v>869</v>
      </c>
      <c r="B686" s="1" t="s">
        <v>684</v>
      </c>
      <c r="C686" s="1" t="s">
        <v>1345</v>
      </c>
      <c r="D686" s="1" t="s">
        <v>995</v>
      </c>
      <c r="E686" s="1" t="s">
        <v>995</v>
      </c>
      <c r="F686" s="1">
        <v>9</v>
      </c>
    </row>
    <row r="687" spans="1:6" hidden="1">
      <c r="A687" t="s">
        <v>869</v>
      </c>
      <c r="B687" s="1" t="s">
        <v>685</v>
      </c>
      <c r="C687" s="1" t="s">
        <v>1345</v>
      </c>
      <c r="D687" s="1" t="s">
        <v>995</v>
      </c>
      <c r="E687" s="1" t="s">
        <v>1002</v>
      </c>
      <c r="F687" s="1">
        <v>5</v>
      </c>
    </row>
    <row r="688" spans="1:6" hidden="1">
      <c r="A688" t="s">
        <v>869</v>
      </c>
      <c r="B688" s="1" t="s">
        <v>686</v>
      </c>
      <c r="C688" s="1" t="s">
        <v>1346</v>
      </c>
      <c r="D688" s="1" t="s">
        <v>1000</v>
      </c>
      <c r="E688" s="1" t="s">
        <v>973</v>
      </c>
      <c r="F688" s="1">
        <v>4</v>
      </c>
    </row>
    <row r="689" spans="1:6" hidden="1">
      <c r="A689" t="s">
        <v>869</v>
      </c>
      <c r="B689" s="1" t="s">
        <v>687</v>
      </c>
      <c r="C689" s="1" t="s">
        <v>1346</v>
      </c>
      <c r="D689" s="1" t="s">
        <v>1000</v>
      </c>
      <c r="E689" s="1" t="s">
        <v>995</v>
      </c>
      <c r="F689" s="1">
        <v>10</v>
      </c>
    </row>
    <row r="690" spans="1:6" hidden="1">
      <c r="A690" t="s">
        <v>869</v>
      </c>
      <c r="B690" s="1" t="s">
        <v>688</v>
      </c>
      <c r="C690" s="1" t="s">
        <v>1346</v>
      </c>
      <c r="D690" s="1" t="s">
        <v>1000</v>
      </c>
      <c r="E690" s="1" t="s">
        <v>1002</v>
      </c>
      <c r="F690" s="1">
        <v>7</v>
      </c>
    </row>
    <row r="691" spans="1:6" hidden="1">
      <c r="A691" t="s">
        <v>869</v>
      </c>
      <c r="B691" s="1" t="s">
        <v>689</v>
      </c>
      <c r="C691" s="1" t="s">
        <v>1347</v>
      </c>
      <c r="D691" s="1" t="s">
        <v>1013</v>
      </c>
      <c r="E691" s="1" t="s">
        <v>973</v>
      </c>
      <c r="F691" s="1">
        <v>6</v>
      </c>
    </row>
    <row r="692" spans="1:6" hidden="1">
      <c r="A692" t="s">
        <v>869</v>
      </c>
      <c r="B692" s="1" t="s">
        <v>690</v>
      </c>
      <c r="C692" s="1" t="s">
        <v>1347</v>
      </c>
      <c r="D692" s="1" t="s">
        <v>1013</v>
      </c>
      <c r="E692" s="1" t="s">
        <v>995</v>
      </c>
      <c r="F692" s="1">
        <v>12</v>
      </c>
    </row>
    <row r="693" spans="1:6" hidden="1">
      <c r="A693" t="s">
        <v>869</v>
      </c>
      <c r="B693" s="1" t="s">
        <v>691</v>
      </c>
      <c r="C693" s="1" t="s">
        <v>1347</v>
      </c>
      <c r="D693" s="1" t="s">
        <v>1013</v>
      </c>
      <c r="E693" s="1" t="s">
        <v>1002</v>
      </c>
      <c r="F693" s="1">
        <v>7</v>
      </c>
    </row>
    <row r="694" spans="1:6" hidden="1">
      <c r="A694" t="s">
        <v>864</v>
      </c>
      <c r="B694" s="1" t="s">
        <v>692</v>
      </c>
      <c r="C694" s="1" t="s">
        <v>1348</v>
      </c>
      <c r="D694" s="1" t="s">
        <v>973</v>
      </c>
      <c r="E694" s="1" t="s">
        <v>995</v>
      </c>
      <c r="F694" s="1">
        <v>3</v>
      </c>
    </row>
    <row r="695" spans="1:6" hidden="1">
      <c r="A695" t="s">
        <v>864</v>
      </c>
      <c r="B695" s="1" t="s">
        <v>693</v>
      </c>
      <c r="C695" s="1" t="s">
        <v>1348</v>
      </c>
      <c r="D695" s="1" t="s">
        <v>973</v>
      </c>
      <c r="E695" s="1" t="s">
        <v>1002</v>
      </c>
      <c r="F695" s="1">
        <v>2</v>
      </c>
    </row>
    <row r="696" spans="1:6" hidden="1">
      <c r="A696" t="s">
        <v>864</v>
      </c>
      <c r="B696" s="1" t="s">
        <v>694</v>
      </c>
      <c r="C696" s="1" t="s">
        <v>1349</v>
      </c>
      <c r="D696" s="1" t="s">
        <v>1002</v>
      </c>
      <c r="E696" s="1" t="s">
        <v>995</v>
      </c>
      <c r="F696" s="1">
        <v>4</v>
      </c>
    </row>
    <row r="697" spans="1:6" hidden="1">
      <c r="A697" t="s">
        <v>864</v>
      </c>
      <c r="B697" s="1" t="s">
        <v>695</v>
      </c>
      <c r="C697" s="1" t="s">
        <v>1349</v>
      </c>
      <c r="D697" s="1" t="s">
        <v>1002</v>
      </c>
      <c r="E697" s="1" t="s">
        <v>1002</v>
      </c>
      <c r="F697" s="1">
        <v>3</v>
      </c>
    </row>
    <row r="698" spans="1:6" hidden="1">
      <c r="A698" t="s">
        <v>878</v>
      </c>
      <c r="B698" s="1" t="s">
        <v>696</v>
      </c>
      <c r="C698" s="1" t="s">
        <v>1350</v>
      </c>
      <c r="D698" s="1" t="s">
        <v>973</v>
      </c>
      <c r="E698" s="1" t="s">
        <v>973</v>
      </c>
      <c r="F698" s="1">
        <v>7</v>
      </c>
    </row>
    <row r="699" spans="1:6" hidden="1">
      <c r="A699" t="s">
        <v>878</v>
      </c>
      <c r="B699" s="1" t="s">
        <v>697</v>
      </c>
      <c r="C699" s="1" t="s">
        <v>1350</v>
      </c>
      <c r="D699" s="1" t="s">
        <v>973</v>
      </c>
      <c r="E699" s="1" t="s">
        <v>995</v>
      </c>
      <c r="F699" s="1">
        <v>10</v>
      </c>
    </row>
    <row r="700" spans="1:6" hidden="1">
      <c r="A700" t="s">
        <v>878</v>
      </c>
      <c r="B700" s="1" t="s">
        <v>698</v>
      </c>
      <c r="C700" s="1" t="s">
        <v>1350</v>
      </c>
      <c r="D700" s="1" t="s">
        <v>973</v>
      </c>
      <c r="E700" s="1" t="s">
        <v>1002</v>
      </c>
      <c r="F700" s="1">
        <v>7</v>
      </c>
    </row>
    <row r="701" spans="1:6" hidden="1">
      <c r="A701" t="s">
        <v>878</v>
      </c>
      <c r="B701" s="1" t="s">
        <v>699</v>
      </c>
      <c r="C701" s="1" t="s">
        <v>1351</v>
      </c>
      <c r="D701" s="1" t="s">
        <v>1002</v>
      </c>
      <c r="E701" s="1" t="s">
        <v>973</v>
      </c>
      <c r="F701" s="1">
        <v>5</v>
      </c>
    </row>
    <row r="702" spans="1:6" hidden="1">
      <c r="A702" t="s">
        <v>878</v>
      </c>
      <c r="B702" s="1" t="s">
        <v>700</v>
      </c>
      <c r="C702" s="1" t="s">
        <v>1351</v>
      </c>
      <c r="D702" s="1" t="s">
        <v>1002</v>
      </c>
      <c r="E702" s="1" t="s">
        <v>995</v>
      </c>
      <c r="F702" s="1">
        <v>8</v>
      </c>
    </row>
    <row r="703" spans="1:6" hidden="1">
      <c r="A703" t="s">
        <v>878</v>
      </c>
      <c r="B703" s="1" t="s">
        <v>701</v>
      </c>
      <c r="C703" s="1" t="s">
        <v>1351</v>
      </c>
      <c r="D703" s="1" t="s">
        <v>1002</v>
      </c>
      <c r="E703" s="1" t="s">
        <v>1002</v>
      </c>
      <c r="F703" s="1">
        <v>4</v>
      </c>
    </row>
    <row r="704" spans="1:6" hidden="1">
      <c r="A704" t="s">
        <v>882</v>
      </c>
      <c r="B704" s="1" t="s">
        <v>702</v>
      </c>
      <c r="C704" s="1" t="s">
        <v>1352</v>
      </c>
      <c r="D704" s="1" t="s">
        <v>973</v>
      </c>
      <c r="E704" s="1" t="s">
        <v>973</v>
      </c>
      <c r="F704" s="1">
        <v>7</v>
      </c>
    </row>
    <row r="705" spans="1:6" hidden="1">
      <c r="A705" t="s">
        <v>882</v>
      </c>
      <c r="B705" s="1" t="s">
        <v>703</v>
      </c>
      <c r="C705" s="1" t="s">
        <v>1352</v>
      </c>
      <c r="D705" s="1" t="s">
        <v>973</v>
      </c>
      <c r="E705" s="1" t="s">
        <v>995</v>
      </c>
      <c r="F705" s="1">
        <v>7</v>
      </c>
    </row>
    <row r="706" spans="1:6" hidden="1">
      <c r="A706" t="s">
        <v>882</v>
      </c>
      <c r="B706" s="1" t="s">
        <v>704</v>
      </c>
      <c r="C706" s="1" t="s">
        <v>1352</v>
      </c>
      <c r="D706" s="1" t="s">
        <v>973</v>
      </c>
      <c r="E706" s="1" t="s">
        <v>1002</v>
      </c>
      <c r="F706" s="1">
        <v>9</v>
      </c>
    </row>
    <row r="707" spans="1:6" hidden="1">
      <c r="A707" t="s">
        <v>882</v>
      </c>
      <c r="B707" s="1" t="s">
        <v>705</v>
      </c>
      <c r="C707" s="1" t="s">
        <v>1353</v>
      </c>
      <c r="D707" s="1" t="s">
        <v>995</v>
      </c>
      <c r="E707" s="1" t="s">
        <v>973</v>
      </c>
      <c r="F707" s="1">
        <v>3</v>
      </c>
    </row>
    <row r="708" spans="1:6" hidden="1">
      <c r="A708" t="s">
        <v>882</v>
      </c>
      <c r="B708" s="1" t="s">
        <v>706</v>
      </c>
      <c r="C708" s="1" t="s">
        <v>1353</v>
      </c>
      <c r="D708" s="1" t="s">
        <v>995</v>
      </c>
      <c r="E708" s="1" t="s">
        <v>995</v>
      </c>
      <c r="F708" s="1">
        <v>8</v>
      </c>
    </row>
    <row r="709" spans="1:6" hidden="1">
      <c r="A709" t="s">
        <v>882</v>
      </c>
      <c r="B709" s="1" t="s">
        <v>707</v>
      </c>
      <c r="C709" s="1" t="s">
        <v>1353</v>
      </c>
      <c r="D709" s="1" t="s">
        <v>995</v>
      </c>
      <c r="E709" s="1" t="s">
        <v>1002</v>
      </c>
      <c r="F709" s="1">
        <v>5</v>
      </c>
    </row>
    <row r="710" spans="1:6" hidden="1">
      <c r="A710" t="s">
        <v>865</v>
      </c>
      <c r="B710" s="1" t="s">
        <v>708</v>
      </c>
      <c r="C710" s="1" t="s">
        <v>1354</v>
      </c>
      <c r="D710" s="1" t="s">
        <v>973</v>
      </c>
      <c r="E710" s="1" t="s">
        <v>995</v>
      </c>
      <c r="F710" s="1">
        <v>2</v>
      </c>
    </row>
    <row r="711" spans="1:6" hidden="1">
      <c r="A711" t="s">
        <v>865</v>
      </c>
      <c r="B711" s="1" t="s">
        <v>709</v>
      </c>
      <c r="C711" s="1" t="s">
        <v>1354</v>
      </c>
      <c r="D711" s="1" t="s">
        <v>973</v>
      </c>
      <c r="E711" s="1" t="s">
        <v>1002</v>
      </c>
      <c r="F711" s="1">
        <v>5</v>
      </c>
    </row>
    <row r="712" spans="1:6" hidden="1">
      <c r="A712" t="s">
        <v>865</v>
      </c>
      <c r="B712" s="1" t="s">
        <v>710</v>
      </c>
      <c r="C712" s="1" t="s">
        <v>1354</v>
      </c>
      <c r="D712" s="1" t="s">
        <v>973</v>
      </c>
      <c r="E712" s="1" t="s">
        <v>1000</v>
      </c>
      <c r="F712" s="1">
        <v>6</v>
      </c>
    </row>
    <row r="713" spans="1:6" hidden="1">
      <c r="A713" t="s">
        <v>865</v>
      </c>
      <c r="B713" s="1" t="s">
        <v>711</v>
      </c>
      <c r="C713" s="1" t="s">
        <v>1355</v>
      </c>
      <c r="D713" s="1" t="s">
        <v>995</v>
      </c>
      <c r="E713" s="1" t="s">
        <v>973</v>
      </c>
      <c r="F713" s="1">
        <v>2</v>
      </c>
    </row>
    <row r="714" spans="1:6" hidden="1">
      <c r="A714" t="s">
        <v>865</v>
      </c>
      <c r="B714" s="1" t="s">
        <v>712</v>
      </c>
      <c r="C714" s="1" t="s">
        <v>1355</v>
      </c>
      <c r="D714" s="1" t="s">
        <v>995</v>
      </c>
      <c r="E714" s="1" t="s">
        <v>995</v>
      </c>
      <c r="F714" s="1">
        <v>1</v>
      </c>
    </row>
    <row r="715" spans="1:6" hidden="1">
      <c r="A715" t="s">
        <v>865</v>
      </c>
      <c r="B715" s="1" t="s">
        <v>713</v>
      </c>
      <c r="C715" s="1" t="s">
        <v>1355</v>
      </c>
      <c r="D715" s="1" t="s">
        <v>995</v>
      </c>
      <c r="E715" s="1" t="s">
        <v>1002</v>
      </c>
      <c r="F715" s="1">
        <v>4</v>
      </c>
    </row>
    <row r="716" spans="1:6" hidden="1">
      <c r="A716" t="s">
        <v>865</v>
      </c>
      <c r="B716" s="1" t="s">
        <v>714</v>
      </c>
      <c r="C716" s="1" t="s">
        <v>1355</v>
      </c>
      <c r="D716" s="1" t="s">
        <v>995</v>
      </c>
      <c r="E716" s="1" t="s">
        <v>1000</v>
      </c>
      <c r="F716" s="1">
        <v>5</v>
      </c>
    </row>
    <row r="717" spans="1:6" hidden="1">
      <c r="A717" t="s">
        <v>865</v>
      </c>
      <c r="B717" s="1" t="s">
        <v>715</v>
      </c>
      <c r="C717" s="1" t="s">
        <v>1356</v>
      </c>
      <c r="D717" s="1" t="s">
        <v>1013</v>
      </c>
      <c r="E717" s="1" t="s">
        <v>1002</v>
      </c>
      <c r="F717" s="1">
        <v>3</v>
      </c>
    </row>
    <row r="718" spans="1:6" hidden="1">
      <c r="A718" t="s">
        <v>865</v>
      </c>
      <c r="B718" s="1" t="s">
        <v>716</v>
      </c>
      <c r="C718" s="1" t="s">
        <v>1356</v>
      </c>
      <c r="D718" s="1" t="s">
        <v>1013</v>
      </c>
      <c r="E718" s="1" t="s">
        <v>1000</v>
      </c>
      <c r="F718" s="1">
        <v>4</v>
      </c>
    </row>
    <row r="719" spans="1:6" hidden="1">
      <c r="A719" t="s">
        <v>856</v>
      </c>
      <c r="B719" s="1" t="s">
        <v>717</v>
      </c>
      <c r="C719" s="1" t="s">
        <v>1357</v>
      </c>
      <c r="D719" s="1" t="s">
        <v>973</v>
      </c>
      <c r="E719" s="1" t="s">
        <v>973</v>
      </c>
      <c r="F719" s="1">
        <v>1</v>
      </c>
    </row>
    <row r="720" spans="1:6" hidden="1">
      <c r="A720" t="s">
        <v>856</v>
      </c>
      <c r="B720" s="1" t="s">
        <v>718</v>
      </c>
      <c r="C720" s="1" t="s">
        <v>1357</v>
      </c>
      <c r="D720" s="1" t="s">
        <v>973</v>
      </c>
      <c r="E720" s="1" t="s">
        <v>995</v>
      </c>
      <c r="F720" s="1">
        <v>10</v>
      </c>
    </row>
    <row r="721" spans="1:6" hidden="1">
      <c r="A721" t="s">
        <v>856</v>
      </c>
      <c r="B721" s="1" t="s">
        <v>719</v>
      </c>
      <c r="C721" s="1" t="s">
        <v>1357</v>
      </c>
      <c r="D721" s="1" t="s">
        <v>973</v>
      </c>
      <c r="E721" s="1" t="s">
        <v>1002</v>
      </c>
      <c r="F721" s="1">
        <v>15</v>
      </c>
    </row>
    <row r="722" spans="1:6" hidden="1">
      <c r="A722" t="s">
        <v>856</v>
      </c>
      <c r="B722" s="1" t="s">
        <v>720</v>
      </c>
      <c r="C722" s="1" t="s">
        <v>1357</v>
      </c>
      <c r="D722" s="1" t="s">
        <v>973</v>
      </c>
      <c r="E722" s="1" t="s">
        <v>1000</v>
      </c>
      <c r="F722" s="1">
        <v>13</v>
      </c>
    </row>
    <row r="723" spans="1:6" hidden="1">
      <c r="A723" t="s">
        <v>856</v>
      </c>
      <c r="B723" s="1" t="s">
        <v>721</v>
      </c>
      <c r="C723" s="1" t="s">
        <v>1358</v>
      </c>
      <c r="D723" s="1" t="s">
        <v>995</v>
      </c>
      <c r="E723" s="1" t="s">
        <v>973</v>
      </c>
      <c r="F723" s="1">
        <v>1</v>
      </c>
    </row>
    <row r="724" spans="1:6" hidden="1">
      <c r="A724" t="s">
        <v>856</v>
      </c>
      <c r="B724" s="1" t="s">
        <v>722</v>
      </c>
      <c r="C724" s="1" t="s">
        <v>1358</v>
      </c>
      <c r="D724" s="1" t="s">
        <v>995</v>
      </c>
      <c r="E724" s="1" t="s">
        <v>995</v>
      </c>
      <c r="F724" s="1">
        <v>7</v>
      </c>
    </row>
    <row r="725" spans="1:6" hidden="1">
      <c r="A725" t="s">
        <v>856</v>
      </c>
      <c r="B725" s="1" t="s">
        <v>723</v>
      </c>
      <c r="C725" s="1" t="s">
        <v>1358</v>
      </c>
      <c r="D725" s="1" t="s">
        <v>995</v>
      </c>
      <c r="E725" s="1" t="s">
        <v>1002</v>
      </c>
      <c r="F725" s="1">
        <v>15</v>
      </c>
    </row>
    <row r="726" spans="1:6" hidden="1">
      <c r="A726" t="s">
        <v>856</v>
      </c>
      <c r="B726" s="1" t="s">
        <v>724</v>
      </c>
      <c r="C726" s="1" t="s">
        <v>1358</v>
      </c>
      <c r="D726" s="1" t="s">
        <v>995</v>
      </c>
      <c r="E726" s="1" t="s">
        <v>1000</v>
      </c>
      <c r="F726" s="1">
        <v>14</v>
      </c>
    </row>
    <row r="727" spans="1:6" hidden="1">
      <c r="A727" t="s">
        <v>856</v>
      </c>
      <c r="B727" s="1" t="s">
        <v>725</v>
      </c>
      <c r="C727" s="1" t="s">
        <v>1359</v>
      </c>
      <c r="D727" s="1" t="s">
        <v>1000</v>
      </c>
      <c r="E727" s="1" t="s">
        <v>973</v>
      </c>
      <c r="F727" s="1">
        <v>7</v>
      </c>
    </row>
    <row r="728" spans="1:6" hidden="1">
      <c r="A728" t="s">
        <v>856</v>
      </c>
      <c r="B728" s="1" t="s">
        <v>726</v>
      </c>
      <c r="C728" s="1" t="s">
        <v>1359</v>
      </c>
      <c r="D728" s="1" t="s">
        <v>1000</v>
      </c>
      <c r="E728" s="1" t="s">
        <v>995</v>
      </c>
      <c r="F728" s="1">
        <v>4</v>
      </c>
    </row>
    <row r="729" spans="1:6" hidden="1">
      <c r="A729" t="s">
        <v>856</v>
      </c>
      <c r="B729" s="1" t="s">
        <v>727</v>
      </c>
      <c r="C729" s="1" t="s">
        <v>1359</v>
      </c>
      <c r="D729" s="1" t="s">
        <v>1000</v>
      </c>
      <c r="E729" s="1" t="s">
        <v>1002</v>
      </c>
      <c r="F729" s="1">
        <v>13</v>
      </c>
    </row>
    <row r="730" spans="1:6" hidden="1">
      <c r="A730" t="s">
        <v>856</v>
      </c>
      <c r="B730" s="1" t="s">
        <v>728</v>
      </c>
      <c r="C730" s="1" t="s">
        <v>1359</v>
      </c>
      <c r="D730" s="1" t="s">
        <v>1000</v>
      </c>
      <c r="E730" s="1" t="s">
        <v>1000</v>
      </c>
      <c r="F730" s="1">
        <v>11</v>
      </c>
    </row>
    <row r="731" spans="1:6" hidden="1">
      <c r="A731" t="s">
        <v>856</v>
      </c>
      <c r="B731" s="1" t="s">
        <v>729</v>
      </c>
      <c r="C731" s="1" t="s">
        <v>1360</v>
      </c>
      <c r="D731" s="1" t="s">
        <v>975</v>
      </c>
      <c r="E731" s="1" t="s">
        <v>973</v>
      </c>
      <c r="F731" s="1">
        <v>1</v>
      </c>
    </row>
    <row r="732" spans="1:6" hidden="1">
      <c r="A732" t="s">
        <v>856</v>
      </c>
      <c r="B732" s="1" t="s">
        <v>730</v>
      </c>
      <c r="C732" s="1" t="s">
        <v>1360</v>
      </c>
      <c r="D732" s="1" t="s">
        <v>975</v>
      </c>
      <c r="E732" s="1" t="s">
        <v>995</v>
      </c>
      <c r="F732" s="1">
        <v>7</v>
      </c>
    </row>
    <row r="733" spans="1:6" hidden="1">
      <c r="A733" t="s">
        <v>856</v>
      </c>
      <c r="B733" s="1" t="s">
        <v>731</v>
      </c>
      <c r="C733" s="1" t="s">
        <v>1360</v>
      </c>
      <c r="D733" s="1" t="s">
        <v>975</v>
      </c>
      <c r="E733" s="1" t="s">
        <v>1002</v>
      </c>
      <c r="F733" s="1">
        <v>15</v>
      </c>
    </row>
    <row r="734" spans="1:6" hidden="1">
      <c r="A734" t="s">
        <v>856</v>
      </c>
      <c r="B734" s="1" t="s">
        <v>732</v>
      </c>
      <c r="C734" s="1" t="s">
        <v>1360</v>
      </c>
      <c r="D734" s="1" t="s">
        <v>975</v>
      </c>
      <c r="E734" s="1" t="s">
        <v>1000</v>
      </c>
      <c r="F734" s="1">
        <v>10</v>
      </c>
    </row>
    <row r="735" spans="1:6" hidden="1">
      <c r="A735" t="s">
        <v>856</v>
      </c>
      <c r="B735" s="1" t="s">
        <v>733</v>
      </c>
      <c r="C735" s="1" t="s">
        <v>1361</v>
      </c>
      <c r="D735" s="1" t="s">
        <v>1004</v>
      </c>
      <c r="E735" s="1" t="s">
        <v>973</v>
      </c>
      <c r="F735" s="1">
        <v>3</v>
      </c>
    </row>
    <row r="736" spans="1:6" hidden="1">
      <c r="A736" t="s">
        <v>856</v>
      </c>
      <c r="B736" s="1" t="s">
        <v>734</v>
      </c>
      <c r="C736" s="1" t="s">
        <v>1361</v>
      </c>
      <c r="D736" s="1" t="s">
        <v>1004</v>
      </c>
      <c r="E736" s="1" t="s">
        <v>995</v>
      </c>
      <c r="F736" s="1">
        <v>4</v>
      </c>
    </row>
    <row r="737" spans="1:6" hidden="1">
      <c r="A737" t="s">
        <v>856</v>
      </c>
      <c r="B737" s="1" t="s">
        <v>735</v>
      </c>
      <c r="C737" s="1" t="s">
        <v>1361</v>
      </c>
      <c r="D737" s="1" t="s">
        <v>1004</v>
      </c>
      <c r="E737" s="1" t="s">
        <v>1002</v>
      </c>
      <c r="F737" s="1">
        <v>11</v>
      </c>
    </row>
    <row r="738" spans="1:6" hidden="1">
      <c r="A738" t="s">
        <v>856</v>
      </c>
      <c r="B738" s="1" t="s">
        <v>736</v>
      </c>
      <c r="C738" s="1" t="s">
        <v>1361</v>
      </c>
      <c r="D738" s="1" t="s">
        <v>1004</v>
      </c>
      <c r="E738" s="1" t="s">
        <v>1000</v>
      </c>
      <c r="F738" s="1">
        <v>11</v>
      </c>
    </row>
    <row r="739" spans="1:6" hidden="1">
      <c r="A739" t="s">
        <v>856</v>
      </c>
      <c r="B739" s="1" t="s">
        <v>737</v>
      </c>
      <c r="C739" s="1" t="s">
        <v>1362</v>
      </c>
      <c r="D739" s="1" t="s">
        <v>977</v>
      </c>
      <c r="E739" s="1" t="s">
        <v>973</v>
      </c>
      <c r="F739" s="1">
        <v>1</v>
      </c>
    </row>
    <row r="740" spans="1:6" hidden="1">
      <c r="A740" t="s">
        <v>856</v>
      </c>
      <c r="B740" s="1" t="s">
        <v>738</v>
      </c>
      <c r="C740" s="1" t="s">
        <v>1362</v>
      </c>
      <c r="D740" s="1" t="s">
        <v>977</v>
      </c>
      <c r="E740" s="1" t="s">
        <v>995</v>
      </c>
      <c r="F740" s="1">
        <v>9</v>
      </c>
    </row>
    <row r="741" spans="1:6" hidden="1">
      <c r="A741" t="s">
        <v>856</v>
      </c>
      <c r="B741" s="1" t="s">
        <v>739</v>
      </c>
      <c r="C741" s="1" t="s">
        <v>1362</v>
      </c>
      <c r="D741" s="1" t="s">
        <v>977</v>
      </c>
      <c r="E741" s="1" t="s">
        <v>1002</v>
      </c>
      <c r="F741" s="1">
        <v>17</v>
      </c>
    </row>
    <row r="742" spans="1:6" hidden="1">
      <c r="A742" t="s">
        <v>856</v>
      </c>
      <c r="B742" s="1" t="s">
        <v>740</v>
      </c>
      <c r="C742" s="1" t="s">
        <v>1362</v>
      </c>
      <c r="D742" s="1" t="s">
        <v>977</v>
      </c>
      <c r="E742" s="1" t="s">
        <v>1000</v>
      </c>
      <c r="F742" s="1">
        <v>13</v>
      </c>
    </row>
    <row r="743" spans="1:6" hidden="1">
      <c r="A743" t="s">
        <v>856</v>
      </c>
      <c r="B743" s="1" t="s">
        <v>741</v>
      </c>
      <c r="C743" s="1" t="s">
        <v>1363</v>
      </c>
      <c r="D743" s="1" t="s">
        <v>1078</v>
      </c>
      <c r="E743" s="1" t="s">
        <v>973</v>
      </c>
      <c r="F743" s="1">
        <v>2</v>
      </c>
    </row>
    <row r="744" spans="1:6" hidden="1">
      <c r="A744" t="s">
        <v>856</v>
      </c>
      <c r="B744" s="1" t="s">
        <v>742</v>
      </c>
      <c r="C744" s="1" t="s">
        <v>1363</v>
      </c>
      <c r="D744" s="1" t="s">
        <v>1078</v>
      </c>
      <c r="E744" s="1" t="s">
        <v>995</v>
      </c>
      <c r="F744" s="1">
        <v>10</v>
      </c>
    </row>
    <row r="745" spans="1:6" hidden="1">
      <c r="A745" t="s">
        <v>856</v>
      </c>
      <c r="B745" s="1" t="s">
        <v>743</v>
      </c>
      <c r="C745" s="1" t="s">
        <v>1363</v>
      </c>
      <c r="D745" s="1" t="s">
        <v>1078</v>
      </c>
      <c r="E745" s="1" t="s">
        <v>1002</v>
      </c>
      <c r="F745" s="1">
        <v>19</v>
      </c>
    </row>
    <row r="746" spans="1:6" hidden="1">
      <c r="A746" t="s">
        <v>856</v>
      </c>
      <c r="B746" s="1" t="s">
        <v>744</v>
      </c>
      <c r="C746" s="1" t="s">
        <v>1363</v>
      </c>
      <c r="D746" s="1" t="s">
        <v>1078</v>
      </c>
      <c r="E746" s="1" t="s">
        <v>1000</v>
      </c>
      <c r="F746" s="1">
        <v>13</v>
      </c>
    </row>
    <row r="747" spans="1:6" hidden="1">
      <c r="A747" t="s">
        <v>930</v>
      </c>
      <c r="B747" s="1" t="s">
        <v>745</v>
      </c>
      <c r="C747" s="1" t="s">
        <v>1364</v>
      </c>
      <c r="D747" s="1" t="s">
        <v>973</v>
      </c>
      <c r="E747" s="1" t="s">
        <v>973</v>
      </c>
      <c r="F747" s="1">
        <v>6</v>
      </c>
    </row>
    <row r="748" spans="1:6" hidden="1">
      <c r="A748" t="s">
        <v>930</v>
      </c>
      <c r="B748" s="1" t="s">
        <v>746</v>
      </c>
      <c r="C748" s="1" t="s">
        <v>1364</v>
      </c>
      <c r="D748" s="1" t="s">
        <v>973</v>
      </c>
      <c r="E748" s="1" t="s">
        <v>995</v>
      </c>
      <c r="F748" s="1">
        <v>13</v>
      </c>
    </row>
    <row r="749" spans="1:6" hidden="1">
      <c r="A749" t="s">
        <v>930</v>
      </c>
      <c r="B749" s="1" t="s">
        <v>747</v>
      </c>
      <c r="C749" s="1" t="s">
        <v>1364</v>
      </c>
      <c r="D749" s="1" t="s">
        <v>973</v>
      </c>
      <c r="E749" s="1" t="s">
        <v>1002</v>
      </c>
      <c r="F749" s="1">
        <v>18</v>
      </c>
    </row>
    <row r="750" spans="1:6" hidden="1">
      <c r="A750" t="s">
        <v>930</v>
      </c>
      <c r="B750" s="1" t="s">
        <v>748</v>
      </c>
      <c r="C750" s="1" t="s">
        <v>1364</v>
      </c>
      <c r="D750" s="1" t="s">
        <v>973</v>
      </c>
      <c r="E750" s="1" t="s">
        <v>1000</v>
      </c>
      <c r="F750" s="1">
        <v>20</v>
      </c>
    </row>
    <row r="751" spans="1:6" hidden="1">
      <c r="A751" t="s">
        <v>904</v>
      </c>
      <c r="B751" s="1" t="s">
        <v>749</v>
      </c>
      <c r="C751" s="1" t="s">
        <v>1365</v>
      </c>
      <c r="D751" s="1" t="s">
        <v>973</v>
      </c>
      <c r="E751" s="1" t="s">
        <v>995</v>
      </c>
      <c r="F751" s="1">
        <v>2</v>
      </c>
    </row>
    <row r="752" spans="1:6" hidden="1">
      <c r="A752" t="s">
        <v>904</v>
      </c>
      <c r="B752" s="1" t="s">
        <v>750</v>
      </c>
      <c r="C752" s="1" t="s">
        <v>1365</v>
      </c>
      <c r="D752" s="1" t="s">
        <v>973</v>
      </c>
      <c r="E752" s="1" t="s">
        <v>1002</v>
      </c>
      <c r="F752" s="1">
        <v>7</v>
      </c>
    </row>
    <row r="753" spans="1:6" hidden="1">
      <c r="A753" t="s">
        <v>904</v>
      </c>
      <c r="B753" s="1" t="s">
        <v>751</v>
      </c>
      <c r="C753" s="1" t="s">
        <v>1365</v>
      </c>
      <c r="D753" s="1" t="s">
        <v>973</v>
      </c>
      <c r="E753" s="1" t="s">
        <v>1000</v>
      </c>
      <c r="F753" s="1">
        <v>6</v>
      </c>
    </row>
    <row r="754" spans="1:6" hidden="1">
      <c r="A754" t="s">
        <v>904</v>
      </c>
      <c r="B754" s="1" t="s">
        <v>752</v>
      </c>
      <c r="C754" s="1" t="s">
        <v>1366</v>
      </c>
      <c r="D754" s="1" t="s">
        <v>1002</v>
      </c>
      <c r="E754" s="1" t="s">
        <v>1002</v>
      </c>
      <c r="F754" s="1">
        <v>10</v>
      </c>
    </row>
    <row r="755" spans="1:6" hidden="1">
      <c r="A755" t="s">
        <v>904</v>
      </c>
      <c r="B755" s="1" t="s">
        <v>753</v>
      </c>
      <c r="C755" s="1" t="s">
        <v>1366</v>
      </c>
      <c r="D755" s="1" t="s">
        <v>1002</v>
      </c>
      <c r="E755" s="1" t="s">
        <v>1000</v>
      </c>
      <c r="F755" s="1">
        <v>6</v>
      </c>
    </row>
    <row r="756" spans="1:6" hidden="1">
      <c r="A756" t="s">
        <v>886</v>
      </c>
      <c r="B756" s="1" t="s">
        <v>754</v>
      </c>
      <c r="C756" s="1" t="s">
        <v>1367</v>
      </c>
      <c r="D756" s="1" t="s">
        <v>995</v>
      </c>
      <c r="E756" s="1" t="s">
        <v>989</v>
      </c>
      <c r="F756" s="1">
        <v>1</v>
      </c>
    </row>
    <row r="757" spans="1:6" hidden="1">
      <c r="A757" t="s">
        <v>886</v>
      </c>
      <c r="B757" s="1" t="s">
        <v>755</v>
      </c>
      <c r="C757" s="1" t="s">
        <v>1367</v>
      </c>
      <c r="D757" s="1" t="s">
        <v>995</v>
      </c>
      <c r="E757" s="1" t="s">
        <v>991</v>
      </c>
      <c r="F757" s="1">
        <v>4</v>
      </c>
    </row>
    <row r="758" spans="1:6" hidden="1">
      <c r="A758" t="s">
        <v>886</v>
      </c>
      <c r="B758" s="1" t="s">
        <v>756</v>
      </c>
      <c r="C758" s="1" t="s">
        <v>1367</v>
      </c>
      <c r="D758" s="1" t="s">
        <v>995</v>
      </c>
      <c r="E758" s="1" t="s">
        <v>1157</v>
      </c>
      <c r="F758" s="1">
        <v>10</v>
      </c>
    </row>
    <row r="759" spans="1:6" hidden="1">
      <c r="A759" t="s">
        <v>886</v>
      </c>
      <c r="B759" s="1" t="s">
        <v>757</v>
      </c>
      <c r="C759" s="1" t="s">
        <v>1367</v>
      </c>
      <c r="D759" s="1" t="s">
        <v>995</v>
      </c>
      <c r="E759" s="1" t="s">
        <v>1158</v>
      </c>
      <c r="F759" s="1">
        <v>8</v>
      </c>
    </row>
    <row r="760" spans="1:6" hidden="1">
      <c r="A760" t="s">
        <v>886</v>
      </c>
      <c r="B760" s="1" t="s">
        <v>758</v>
      </c>
      <c r="C760" s="1" t="s">
        <v>1367</v>
      </c>
      <c r="D760" s="1" t="s">
        <v>995</v>
      </c>
      <c r="E760" s="1" t="s">
        <v>1152</v>
      </c>
      <c r="F760" s="1">
        <v>2</v>
      </c>
    </row>
    <row r="761" spans="1:6" hidden="1">
      <c r="A761" t="s">
        <v>886</v>
      </c>
      <c r="B761" s="1" t="s">
        <v>759</v>
      </c>
      <c r="C761" s="1" t="s">
        <v>1368</v>
      </c>
      <c r="D761" s="1" t="s">
        <v>1002</v>
      </c>
      <c r="E761" s="1" t="s">
        <v>989</v>
      </c>
      <c r="F761" s="1">
        <v>4</v>
      </c>
    </row>
    <row r="762" spans="1:6" hidden="1">
      <c r="A762" t="s">
        <v>886</v>
      </c>
      <c r="B762" s="1" t="s">
        <v>760</v>
      </c>
      <c r="C762" s="1" t="s">
        <v>1368</v>
      </c>
      <c r="D762" s="1" t="s">
        <v>1002</v>
      </c>
      <c r="E762" s="1" t="s">
        <v>991</v>
      </c>
      <c r="F762" s="1">
        <v>8</v>
      </c>
    </row>
    <row r="763" spans="1:6" hidden="1">
      <c r="A763" t="s">
        <v>886</v>
      </c>
      <c r="B763" s="1" t="s">
        <v>761</v>
      </c>
      <c r="C763" s="1" t="s">
        <v>1368</v>
      </c>
      <c r="D763" s="1" t="s">
        <v>1002</v>
      </c>
      <c r="E763" s="1" t="s">
        <v>1157</v>
      </c>
      <c r="F763" s="1">
        <v>11</v>
      </c>
    </row>
    <row r="764" spans="1:6" hidden="1">
      <c r="A764" t="s">
        <v>886</v>
      </c>
      <c r="B764" s="1" t="s">
        <v>762</v>
      </c>
      <c r="C764" s="1" t="s">
        <v>1368</v>
      </c>
      <c r="D764" s="1" t="s">
        <v>1002</v>
      </c>
      <c r="E764" s="1" t="s">
        <v>1158</v>
      </c>
      <c r="F764" s="1">
        <v>8</v>
      </c>
    </row>
    <row r="765" spans="1:6" hidden="1">
      <c r="A765" t="s">
        <v>886</v>
      </c>
      <c r="B765" s="1" t="s">
        <v>763</v>
      </c>
      <c r="C765" s="1" t="s">
        <v>1368</v>
      </c>
      <c r="D765" s="1" t="s">
        <v>1002</v>
      </c>
      <c r="E765" s="1" t="s">
        <v>1152</v>
      </c>
      <c r="F765" s="1">
        <v>4</v>
      </c>
    </row>
    <row r="766" spans="1:6" hidden="1">
      <c r="A766" t="s">
        <v>886</v>
      </c>
      <c r="B766" s="1" t="s">
        <v>764</v>
      </c>
      <c r="C766" s="1" t="s">
        <v>1369</v>
      </c>
      <c r="D766" s="1" t="s">
        <v>1000</v>
      </c>
      <c r="E766" s="1" t="s">
        <v>989</v>
      </c>
      <c r="F766" s="1">
        <v>7</v>
      </c>
    </row>
    <row r="767" spans="1:6" hidden="1">
      <c r="A767" t="s">
        <v>886</v>
      </c>
      <c r="B767" s="1" t="s">
        <v>765</v>
      </c>
      <c r="C767" s="1" t="s">
        <v>1369</v>
      </c>
      <c r="D767" s="1" t="s">
        <v>1000</v>
      </c>
      <c r="E767" s="1" t="s">
        <v>991</v>
      </c>
      <c r="F767" s="1">
        <v>7</v>
      </c>
    </row>
    <row r="768" spans="1:6" hidden="1">
      <c r="A768" t="s">
        <v>886</v>
      </c>
      <c r="B768" s="1" t="s">
        <v>766</v>
      </c>
      <c r="C768" s="1" t="s">
        <v>1369</v>
      </c>
      <c r="D768" s="1" t="s">
        <v>1000</v>
      </c>
      <c r="E768" s="1" t="s">
        <v>1157</v>
      </c>
      <c r="F768" s="1">
        <v>10</v>
      </c>
    </row>
    <row r="769" spans="1:6" hidden="1">
      <c r="A769" t="s">
        <v>886</v>
      </c>
      <c r="B769" s="1" t="s">
        <v>767</v>
      </c>
      <c r="C769" s="1" t="s">
        <v>1369</v>
      </c>
      <c r="D769" s="1" t="s">
        <v>1000</v>
      </c>
      <c r="E769" s="1" t="s">
        <v>1158</v>
      </c>
      <c r="F769" s="1">
        <v>8</v>
      </c>
    </row>
    <row r="770" spans="1:6" hidden="1">
      <c r="A770" t="s">
        <v>886</v>
      </c>
      <c r="B770" s="1" t="s">
        <v>768</v>
      </c>
      <c r="C770" s="1" t="s">
        <v>1369</v>
      </c>
      <c r="D770" s="1" t="s">
        <v>1000</v>
      </c>
      <c r="E770" s="1" t="s">
        <v>1152</v>
      </c>
      <c r="F770" s="1">
        <v>4</v>
      </c>
    </row>
    <row r="771" spans="1:6" hidden="1">
      <c r="A771" t="s">
        <v>886</v>
      </c>
      <c r="B771" s="1" t="s">
        <v>769</v>
      </c>
      <c r="C771" s="1" t="s">
        <v>1370</v>
      </c>
      <c r="D771" s="1" t="s">
        <v>977</v>
      </c>
      <c r="E771" s="1" t="s">
        <v>989</v>
      </c>
      <c r="F771" s="1">
        <v>7</v>
      </c>
    </row>
    <row r="772" spans="1:6" hidden="1">
      <c r="A772" t="s">
        <v>886</v>
      </c>
      <c r="B772" s="1" t="s">
        <v>770</v>
      </c>
      <c r="C772" s="1" t="s">
        <v>1370</v>
      </c>
      <c r="D772" s="1" t="s">
        <v>977</v>
      </c>
      <c r="E772" s="1" t="s">
        <v>991</v>
      </c>
      <c r="F772" s="1">
        <v>8</v>
      </c>
    </row>
    <row r="773" spans="1:6" hidden="1">
      <c r="A773" t="s">
        <v>886</v>
      </c>
      <c r="B773" s="1" t="s">
        <v>771</v>
      </c>
      <c r="C773" s="1" t="s">
        <v>1370</v>
      </c>
      <c r="D773" s="1" t="s">
        <v>977</v>
      </c>
      <c r="E773" s="1" t="s">
        <v>1157</v>
      </c>
      <c r="F773" s="1">
        <v>11</v>
      </c>
    </row>
    <row r="774" spans="1:6" hidden="1">
      <c r="A774" t="s">
        <v>886</v>
      </c>
      <c r="B774" s="1" t="s">
        <v>772</v>
      </c>
      <c r="C774" s="1" t="s">
        <v>1370</v>
      </c>
      <c r="D774" s="1" t="s">
        <v>977</v>
      </c>
      <c r="E774" s="1" t="s">
        <v>1158</v>
      </c>
      <c r="F774" s="1">
        <v>7</v>
      </c>
    </row>
    <row r="775" spans="1:6" hidden="1">
      <c r="A775" t="s">
        <v>886</v>
      </c>
      <c r="B775" s="1" t="s">
        <v>773</v>
      </c>
      <c r="C775" s="1" t="s">
        <v>1370</v>
      </c>
      <c r="D775" s="1" t="s">
        <v>977</v>
      </c>
      <c r="E775" s="1" t="s">
        <v>1152</v>
      </c>
      <c r="F775" s="1">
        <v>2</v>
      </c>
    </row>
    <row r="776" spans="1:6" hidden="1">
      <c r="A776" t="s">
        <v>870</v>
      </c>
      <c r="B776" s="1" t="s">
        <v>774</v>
      </c>
      <c r="C776" s="1" t="s">
        <v>1371</v>
      </c>
      <c r="D776" s="1" t="s">
        <v>973</v>
      </c>
      <c r="E776" s="1" t="s">
        <v>989</v>
      </c>
      <c r="F776" s="1">
        <v>2</v>
      </c>
    </row>
    <row r="777" spans="1:6" hidden="1">
      <c r="A777" t="s">
        <v>870</v>
      </c>
      <c r="B777" s="1" t="s">
        <v>775</v>
      </c>
      <c r="C777" s="1" t="s">
        <v>1371</v>
      </c>
      <c r="D777" s="1" t="s">
        <v>973</v>
      </c>
      <c r="E777" s="1" t="s">
        <v>991</v>
      </c>
      <c r="F777" s="1">
        <v>2</v>
      </c>
    </row>
    <row r="778" spans="1:6" hidden="1">
      <c r="A778" t="s">
        <v>870</v>
      </c>
      <c r="B778" s="1" t="s">
        <v>776</v>
      </c>
      <c r="C778" s="1" t="s">
        <v>1371</v>
      </c>
      <c r="D778" s="1" t="s">
        <v>973</v>
      </c>
      <c r="E778" s="1" t="s">
        <v>1157</v>
      </c>
      <c r="F778" s="1">
        <v>3</v>
      </c>
    </row>
    <row r="779" spans="1:6" hidden="1">
      <c r="A779" t="s">
        <v>870</v>
      </c>
      <c r="B779" s="1" t="s">
        <v>777</v>
      </c>
      <c r="C779" s="1" t="s">
        <v>1371</v>
      </c>
      <c r="D779" s="1" t="s">
        <v>973</v>
      </c>
      <c r="E779" s="1" t="s">
        <v>1158</v>
      </c>
      <c r="F779" s="1">
        <v>7</v>
      </c>
    </row>
    <row r="780" spans="1:6" hidden="1">
      <c r="A780" t="s">
        <v>870</v>
      </c>
      <c r="B780" s="1" t="s">
        <v>778</v>
      </c>
      <c r="C780" s="1" t="s">
        <v>1371</v>
      </c>
      <c r="D780" s="1" t="s">
        <v>973</v>
      </c>
      <c r="E780" s="1" t="s">
        <v>1152</v>
      </c>
      <c r="F780" s="1">
        <v>3</v>
      </c>
    </row>
    <row r="781" spans="1:6" hidden="1">
      <c r="A781" t="s">
        <v>870</v>
      </c>
      <c r="B781" s="1" t="s">
        <v>779</v>
      </c>
      <c r="C781" s="1" t="s">
        <v>1372</v>
      </c>
      <c r="D781" s="1" t="s">
        <v>995</v>
      </c>
      <c r="E781" s="1" t="s">
        <v>989</v>
      </c>
      <c r="F781" s="1">
        <v>2</v>
      </c>
    </row>
    <row r="782" spans="1:6" hidden="1">
      <c r="A782" t="s">
        <v>870</v>
      </c>
      <c r="B782" s="1" t="s">
        <v>780</v>
      </c>
      <c r="C782" s="1" t="s">
        <v>1372</v>
      </c>
      <c r="D782" s="1" t="s">
        <v>995</v>
      </c>
      <c r="E782" s="1" t="s">
        <v>991</v>
      </c>
      <c r="F782" s="1">
        <v>5</v>
      </c>
    </row>
    <row r="783" spans="1:6" hidden="1">
      <c r="A783" t="s">
        <v>870</v>
      </c>
      <c r="B783" s="1" t="s">
        <v>781</v>
      </c>
      <c r="C783" s="1" t="s">
        <v>1372</v>
      </c>
      <c r="D783" s="1" t="s">
        <v>995</v>
      </c>
      <c r="E783" s="1" t="s">
        <v>1157</v>
      </c>
      <c r="F783" s="1">
        <v>6</v>
      </c>
    </row>
    <row r="784" spans="1:6" hidden="1">
      <c r="A784" t="s">
        <v>870</v>
      </c>
      <c r="B784" s="1" t="s">
        <v>782</v>
      </c>
      <c r="C784" s="1" t="s">
        <v>1372</v>
      </c>
      <c r="D784" s="1" t="s">
        <v>995</v>
      </c>
      <c r="E784" s="1" t="s">
        <v>1158</v>
      </c>
      <c r="F784" s="1">
        <v>10</v>
      </c>
    </row>
    <row r="785" spans="1:6" hidden="1">
      <c r="A785" t="s">
        <v>870</v>
      </c>
      <c r="B785" s="1" t="s">
        <v>783</v>
      </c>
      <c r="C785" s="1" t="s">
        <v>1372</v>
      </c>
      <c r="D785" s="1" t="s">
        <v>995</v>
      </c>
      <c r="E785" s="1" t="s">
        <v>1152</v>
      </c>
      <c r="F785" s="1">
        <v>5</v>
      </c>
    </row>
    <row r="786" spans="1:6" hidden="1">
      <c r="A786" t="s">
        <v>870</v>
      </c>
      <c r="B786" s="1" t="s">
        <v>784</v>
      </c>
      <c r="C786" s="1" t="s">
        <v>1373</v>
      </c>
      <c r="D786" s="1" t="s">
        <v>1000</v>
      </c>
      <c r="E786" s="1" t="s">
        <v>989</v>
      </c>
      <c r="F786" s="1">
        <v>4</v>
      </c>
    </row>
    <row r="787" spans="1:6" hidden="1">
      <c r="A787" t="s">
        <v>870</v>
      </c>
      <c r="B787" s="1" t="s">
        <v>785</v>
      </c>
      <c r="C787" s="1" t="s">
        <v>1373</v>
      </c>
      <c r="D787" s="1" t="s">
        <v>1000</v>
      </c>
      <c r="E787" s="1" t="s">
        <v>991</v>
      </c>
      <c r="F787" s="1">
        <v>7</v>
      </c>
    </row>
    <row r="788" spans="1:6" hidden="1">
      <c r="A788" t="s">
        <v>870</v>
      </c>
      <c r="B788" s="1" t="s">
        <v>786</v>
      </c>
      <c r="C788" s="1" t="s">
        <v>1373</v>
      </c>
      <c r="D788" s="1" t="s">
        <v>1000</v>
      </c>
      <c r="E788" s="1" t="s">
        <v>1157</v>
      </c>
      <c r="F788" s="1">
        <v>8</v>
      </c>
    </row>
    <row r="789" spans="1:6" hidden="1">
      <c r="A789" t="s">
        <v>870</v>
      </c>
      <c r="B789" s="1" t="s">
        <v>787</v>
      </c>
      <c r="C789" s="1" t="s">
        <v>1373</v>
      </c>
      <c r="D789" s="1" t="s">
        <v>1000</v>
      </c>
      <c r="E789" s="1" t="s">
        <v>1158</v>
      </c>
      <c r="F789" s="1">
        <v>9</v>
      </c>
    </row>
    <row r="790" spans="1:6" hidden="1">
      <c r="A790" t="s">
        <v>870</v>
      </c>
      <c r="B790" s="1" t="s">
        <v>788</v>
      </c>
      <c r="C790" s="1" t="s">
        <v>1373</v>
      </c>
      <c r="D790" s="1" t="s">
        <v>1000</v>
      </c>
      <c r="E790" s="1" t="s">
        <v>1152</v>
      </c>
      <c r="F790" s="1">
        <v>6</v>
      </c>
    </row>
    <row r="791" spans="1:6" hidden="1">
      <c r="A791" t="s">
        <v>899</v>
      </c>
      <c r="B791" s="1" t="s">
        <v>789</v>
      </c>
      <c r="C791" s="1" t="s">
        <v>1374</v>
      </c>
      <c r="D791" s="1" t="s">
        <v>973</v>
      </c>
      <c r="E791" s="1" t="s">
        <v>973</v>
      </c>
      <c r="F791" s="1">
        <v>8</v>
      </c>
    </row>
    <row r="792" spans="1:6" hidden="1">
      <c r="A792" t="s">
        <v>899</v>
      </c>
      <c r="B792" s="1" t="s">
        <v>790</v>
      </c>
      <c r="C792" s="1" t="s">
        <v>1374</v>
      </c>
      <c r="D792" s="1" t="s">
        <v>973</v>
      </c>
      <c r="E792" s="1" t="s">
        <v>995</v>
      </c>
      <c r="F792" s="1">
        <v>17</v>
      </c>
    </row>
    <row r="793" spans="1:6" hidden="1">
      <c r="A793" t="s">
        <v>899</v>
      </c>
      <c r="B793" s="1" t="s">
        <v>791</v>
      </c>
      <c r="C793" s="1" t="s">
        <v>1374</v>
      </c>
      <c r="D793" s="1" t="s">
        <v>973</v>
      </c>
      <c r="E793" s="1" t="s">
        <v>1002</v>
      </c>
      <c r="F793" s="1">
        <v>11</v>
      </c>
    </row>
    <row r="794" spans="1:6" hidden="1">
      <c r="A794" t="s">
        <v>899</v>
      </c>
      <c r="B794" s="1" t="s">
        <v>792</v>
      </c>
      <c r="C794" s="1" t="s">
        <v>1375</v>
      </c>
      <c r="D794" s="1" t="s">
        <v>995</v>
      </c>
      <c r="E794" s="1" t="s">
        <v>973</v>
      </c>
      <c r="F794" s="1">
        <v>6</v>
      </c>
    </row>
    <row r="795" spans="1:6" hidden="1">
      <c r="A795" t="s">
        <v>899</v>
      </c>
      <c r="B795" s="1" t="s">
        <v>793</v>
      </c>
      <c r="C795" s="1" t="s">
        <v>1375</v>
      </c>
      <c r="D795" s="1" t="s">
        <v>995</v>
      </c>
      <c r="E795" s="1" t="s">
        <v>995</v>
      </c>
      <c r="F795" s="1">
        <v>16</v>
      </c>
    </row>
    <row r="796" spans="1:6" hidden="1">
      <c r="A796" t="s">
        <v>899</v>
      </c>
      <c r="B796" s="1" t="s">
        <v>794</v>
      </c>
      <c r="C796" s="1" t="s">
        <v>1375</v>
      </c>
      <c r="D796" s="1" t="s">
        <v>995</v>
      </c>
      <c r="E796" s="1" t="s">
        <v>1002</v>
      </c>
      <c r="F796" s="1">
        <v>12</v>
      </c>
    </row>
    <row r="797" spans="1:6" hidden="1">
      <c r="A797" t="s">
        <v>899</v>
      </c>
      <c r="B797" s="1" t="s">
        <v>795</v>
      </c>
      <c r="C797" s="1" t="s">
        <v>1376</v>
      </c>
      <c r="D797" s="1" t="s">
        <v>1013</v>
      </c>
      <c r="E797" s="1" t="s">
        <v>973</v>
      </c>
      <c r="F797" s="1">
        <v>7</v>
      </c>
    </row>
    <row r="798" spans="1:6" hidden="1">
      <c r="A798" t="s">
        <v>899</v>
      </c>
      <c r="B798" s="1" t="s">
        <v>796</v>
      </c>
      <c r="C798" s="1" t="s">
        <v>1376</v>
      </c>
      <c r="D798" s="1" t="s">
        <v>1013</v>
      </c>
      <c r="E798" s="1" t="s">
        <v>995</v>
      </c>
      <c r="F798" s="1">
        <v>15</v>
      </c>
    </row>
    <row r="799" spans="1:6" hidden="1">
      <c r="A799" t="s">
        <v>899</v>
      </c>
      <c r="B799" s="1" t="s">
        <v>797</v>
      </c>
      <c r="C799" s="1" t="s">
        <v>1376</v>
      </c>
      <c r="D799" s="1" t="s">
        <v>1013</v>
      </c>
      <c r="E799" s="1" t="s">
        <v>1002</v>
      </c>
      <c r="F799" s="1">
        <v>5</v>
      </c>
    </row>
    <row r="800" spans="1:6" hidden="1">
      <c r="A800" t="s">
        <v>890</v>
      </c>
      <c r="B800" s="1" t="s">
        <v>798</v>
      </c>
      <c r="C800" s="1" t="s">
        <v>1377</v>
      </c>
      <c r="D800" s="1" t="s">
        <v>973</v>
      </c>
      <c r="E800" s="1" t="s">
        <v>973</v>
      </c>
      <c r="F800" s="1">
        <v>8</v>
      </c>
    </row>
    <row r="801" spans="1:6" hidden="1">
      <c r="A801" t="s">
        <v>890</v>
      </c>
      <c r="B801" s="1" t="s">
        <v>799</v>
      </c>
      <c r="C801" s="1" t="s">
        <v>1377</v>
      </c>
      <c r="D801" s="1" t="s">
        <v>973</v>
      </c>
      <c r="E801" s="1" t="s">
        <v>995</v>
      </c>
      <c r="F801" s="1">
        <v>17</v>
      </c>
    </row>
    <row r="802" spans="1:6" hidden="1">
      <c r="A802" t="s">
        <v>890</v>
      </c>
      <c r="B802" s="1" t="s">
        <v>800</v>
      </c>
      <c r="C802" s="1" t="s">
        <v>1377</v>
      </c>
      <c r="D802" s="1" t="s">
        <v>973</v>
      </c>
      <c r="E802" s="1" t="s">
        <v>1002</v>
      </c>
      <c r="F802" s="1">
        <v>17</v>
      </c>
    </row>
    <row r="803" spans="1:6" hidden="1">
      <c r="A803" t="s">
        <v>890</v>
      </c>
      <c r="B803" s="1" t="s">
        <v>801</v>
      </c>
      <c r="C803" s="1" t="s">
        <v>1378</v>
      </c>
      <c r="D803" s="1" t="s">
        <v>995</v>
      </c>
      <c r="E803" s="1" t="s">
        <v>973</v>
      </c>
      <c r="F803" s="1">
        <v>12</v>
      </c>
    </row>
    <row r="804" spans="1:6" hidden="1">
      <c r="A804" t="s">
        <v>890</v>
      </c>
      <c r="B804" s="1" t="s">
        <v>802</v>
      </c>
      <c r="C804" s="1" t="s">
        <v>1378</v>
      </c>
      <c r="D804" s="1" t="s">
        <v>995</v>
      </c>
      <c r="E804" s="1" t="s">
        <v>995</v>
      </c>
      <c r="F804" s="1">
        <v>19</v>
      </c>
    </row>
    <row r="805" spans="1:6" hidden="1">
      <c r="A805" t="s">
        <v>890</v>
      </c>
      <c r="B805" s="1" t="s">
        <v>803</v>
      </c>
      <c r="C805" s="1" t="s">
        <v>1378</v>
      </c>
      <c r="D805" s="1" t="s">
        <v>995</v>
      </c>
      <c r="E805" s="1" t="s">
        <v>1002</v>
      </c>
      <c r="F805" s="1">
        <v>15</v>
      </c>
    </row>
    <row r="806" spans="1:6" hidden="1">
      <c r="A806" t="s">
        <v>890</v>
      </c>
      <c r="B806" s="1" t="s">
        <v>804</v>
      </c>
      <c r="C806" s="1" t="s">
        <v>1379</v>
      </c>
      <c r="D806" s="1" t="s">
        <v>1013</v>
      </c>
      <c r="E806" s="1" t="s">
        <v>973</v>
      </c>
      <c r="F806" s="1">
        <v>10</v>
      </c>
    </row>
    <row r="807" spans="1:6" hidden="1">
      <c r="A807" t="s">
        <v>890</v>
      </c>
      <c r="B807" s="1" t="s">
        <v>805</v>
      </c>
      <c r="C807" s="1" t="s">
        <v>1379</v>
      </c>
      <c r="D807" s="1" t="s">
        <v>1013</v>
      </c>
      <c r="E807" s="1" t="s">
        <v>995</v>
      </c>
      <c r="F807" s="1">
        <v>17</v>
      </c>
    </row>
    <row r="808" spans="1:6" hidden="1">
      <c r="A808" t="s">
        <v>890</v>
      </c>
      <c r="B808" s="1" t="s">
        <v>806</v>
      </c>
      <c r="C808" s="1" t="s">
        <v>1379</v>
      </c>
      <c r="D808" s="1" t="s">
        <v>1013</v>
      </c>
      <c r="E808" s="1" t="s">
        <v>1002</v>
      </c>
      <c r="F808" s="1">
        <v>16</v>
      </c>
    </row>
    <row r="809" spans="1:6" hidden="1">
      <c r="A809" t="s">
        <v>926</v>
      </c>
      <c r="B809" s="1" t="s">
        <v>807</v>
      </c>
      <c r="C809" s="1" t="s">
        <v>1380</v>
      </c>
      <c r="D809" s="1" t="s">
        <v>973</v>
      </c>
      <c r="E809" s="1" t="s">
        <v>973</v>
      </c>
      <c r="F809" s="1">
        <v>11</v>
      </c>
    </row>
    <row r="810" spans="1:6" hidden="1">
      <c r="A810" t="s">
        <v>926</v>
      </c>
      <c r="B810" s="1" t="s">
        <v>808</v>
      </c>
      <c r="C810" s="1" t="s">
        <v>1380</v>
      </c>
      <c r="D810" s="1" t="s">
        <v>973</v>
      </c>
      <c r="E810" s="1" t="s">
        <v>995</v>
      </c>
      <c r="F810" s="1">
        <v>19</v>
      </c>
    </row>
    <row r="811" spans="1:6" hidden="1">
      <c r="A811" t="s">
        <v>926</v>
      </c>
      <c r="B811" s="1" t="s">
        <v>809</v>
      </c>
      <c r="C811" s="1" t="s">
        <v>1380</v>
      </c>
      <c r="D811" s="1" t="s">
        <v>973</v>
      </c>
      <c r="E811" s="1" t="s">
        <v>1002</v>
      </c>
      <c r="F811" s="1">
        <v>15</v>
      </c>
    </row>
    <row r="812" spans="1:6" hidden="1">
      <c r="A812" t="s">
        <v>902</v>
      </c>
      <c r="B812" s="1" t="s">
        <v>810</v>
      </c>
      <c r="C812" s="1" t="s">
        <v>1381</v>
      </c>
      <c r="D812" s="1" t="s">
        <v>973</v>
      </c>
      <c r="E812" s="1" t="s">
        <v>973</v>
      </c>
      <c r="F812" s="1">
        <v>10</v>
      </c>
    </row>
    <row r="813" spans="1:6" hidden="1">
      <c r="A813" t="s">
        <v>902</v>
      </c>
      <c r="B813" s="1" t="s">
        <v>811</v>
      </c>
      <c r="C813" s="1" t="s">
        <v>1381</v>
      </c>
      <c r="D813" s="1" t="s">
        <v>973</v>
      </c>
      <c r="E813" s="1" t="s">
        <v>995</v>
      </c>
      <c r="F813" s="1">
        <v>17</v>
      </c>
    </row>
    <row r="814" spans="1:6" hidden="1">
      <c r="A814" t="s">
        <v>902</v>
      </c>
      <c r="B814" s="1" t="s">
        <v>812</v>
      </c>
      <c r="C814" s="1" t="s">
        <v>1381</v>
      </c>
      <c r="D814" s="1" t="s">
        <v>973</v>
      </c>
      <c r="E814" s="1" t="s">
        <v>1002</v>
      </c>
      <c r="F814" s="1">
        <v>16</v>
      </c>
    </row>
    <row r="815" spans="1:6" hidden="1">
      <c r="A815" t="s">
        <v>902</v>
      </c>
      <c r="B815" s="1" t="s">
        <v>813</v>
      </c>
      <c r="C815" s="1" t="s">
        <v>1382</v>
      </c>
      <c r="D815" s="1" t="s">
        <v>1000</v>
      </c>
      <c r="E815" s="1" t="s">
        <v>973</v>
      </c>
      <c r="F815" s="1">
        <v>5</v>
      </c>
    </row>
    <row r="816" spans="1:6" hidden="1">
      <c r="A816" t="s">
        <v>902</v>
      </c>
      <c r="B816" s="1" t="s">
        <v>814</v>
      </c>
      <c r="C816" s="1" t="s">
        <v>1382</v>
      </c>
      <c r="D816" s="1" t="s">
        <v>1000</v>
      </c>
      <c r="E816" s="1" t="s">
        <v>995</v>
      </c>
      <c r="F816" s="1">
        <v>14</v>
      </c>
    </row>
    <row r="817" spans="1:6" hidden="1">
      <c r="A817" t="s">
        <v>902</v>
      </c>
      <c r="B817" s="1" t="s">
        <v>815</v>
      </c>
      <c r="C817" s="1" t="s">
        <v>1382</v>
      </c>
      <c r="D817" s="1" t="s">
        <v>1000</v>
      </c>
      <c r="E817" s="1" t="s">
        <v>1002</v>
      </c>
      <c r="F817" s="1">
        <v>14</v>
      </c>
    </row>
    <row r="818" spans="1:6" hidden="1">
      <c r="A818" t="s">
        <v>907</v>
      </c>
      <c r="B818" s="1" t="s">
        <v>816</v>
      </c>
      <c r="C818" s="1" t="s">
        <v>1383</v>
      </c>
      <c r="D818" s="1" t="s">
        <v>977</v>
      </c>
      <c r="E818" s="1" t="s">
        <v>989</v>
      </c>
      <c r="F818" s="1">
        <v>3</v>
      </c>
    </row>
    <row r="819" spans="1:6" hidden="1">
      <c r="A819" t="s">
        <v>907</v>
      </c>
      <c r="B819" s="1" t="s">
        <v>817</v>
      </c>
      <c r="C819" s="1" t="s">
        <v>1383</v>
      </c>
      <c r="D819" s="1" t="s">
        <v>977</v>
      </c>
      <c r="E819" s="1" t="s">
        <v>991</v>
      </c>
      <c r="F819" s="1">
        <v>3</v>
      </c>
    </row>
    <row r="820" spans="1:6" hidden="1">
      <c r="A820" t="s">
        <v>907</v>
      </c>
      <c r="B820" s="1" t="s">
        <v>818</v>
      </c>
      <c r="C820" s="1" t="s">
        <v>1383</v>
      </c>
      <c r="D820" s="1" t="s">
        <v>977</v>
      </c>
      <c r="E820" s="1" t="s">
        <v>1157</v>
      </c>
      <c r="F820" s="1">
        <v>7</v>
      </c>
    </row>
    <row r="821" spans="1:6" hidden="1">
      <c r="A821" t="s">
        <v>907</v>
      </c>
      <c r="B821" s="1" t="s">
        <v>819</v>
      </c>
      <c r="C821" s="1" t="s">
        <v>1383</v>
      </c>
      <c r="D821" s="1" t="s">
        <v>977</v>
      </c>
      <c r="E821" s="1" t="s">
        <v>1158</v>
      </c>
      <c r="F821" s="1">
        <v>4</v>
      </c>
    </row>
    <row r="822" spans="1:6" hidden="1">
      <c r="A822" t="s">
        <v>907</v>
      </c>
      <c r="B822" s="1" t="s">
        <v>820</v>
      </c>
      <c r="C822" s="1" t="s">
        <v>1383</v>
      </c>
      <c r="D822" s="1" t="s">
        <v>977</v>
      </c>
      <c r="E822" s="1" t="s">
        <v>1152</v>
      </c>
      <c r="F822" s="1">
        <v>1</v>
      </c>
    </row>
    <row r="823" spans="1:6" hidden="1">
      <c r="A823" t="s">
        <v>905</v>
      </c>
      <c r="B823" s="1" t="s">
        <v>821</v>
      </c>
      <c r="C823" s="1" t="s">
        <v>1384</v>
      </c>
      <c r="D823" s="1" t="s">
        <v>1002</v>
      </c>
      <c r="E823" s="1" t="s">
        <v>989</v>
      </c>
      <c r="F823" s="1">
        <v>2</v>
      </c>
    </row>
    <row r="824" spans="1:6" hidden="1">
      <c r="A824" t="s">
        <v>905</v>
      </c>
      <c r="B824" s="1" t="s">
        <v>822</v>
      </c>
      <c r="C824" s="1" t="s">
        <v>1384</v>
      </c>
      <c r="D824" s="1" t="s">
        <v>1002</v>
      </c>
      <c r="E824" s="1" t="s">
        <v>991</v>
      </c>
      <c r="F824" s="1">
        <v>5</v>
      </c>
    </row>
    <row r="825" spans="1:6" hidden="1">
      <c r="A825" t="s">
        <v>905</v>
      </c>
      <c r="B825" s="1" t="s">
        <v>823</v>
      </c>
      <c r="C825" s="1" t="s">
        <v>1384</v>
      </c>
      <c r="D825" s="1" t="s">
        <v>1002</v>
      </c>
      <c r="E825" s="1" t="s">
        <v>1157</v>
      </c>
      <c r="F825" s="1">
        <v>2</v>
      </c>
    </row>
    <row r="826" spans="1:6" hidden="1">
      <c r="A826" t="s">
        <v>905</v>
      </c>
      <c r="B826" s="1" t="s">
        <v>824</v>
      </c>
      <c r="C826" s="1" t="s">
        <v>1384</v>
      </c>
      <c r="D826" s="1" t="s">
        <v>1002</v>
      </c>
      <c r="E826" s="1" t="s">
        <v>1158</v>
      </c>
      <c r="F826" s="1">
        <v>4</v>
      </c>
    </row>
    <row r="827" spans="1:6" hidden="1">
      <c r="A827" t="s">
        <v>905</v>
      </c>
      <c r="B827" s="1" t="s">
        <v>825</v>
      </c>
      <c r="C827" s="1" t="s">
        <v>1384</v>
      </c>
      <c r="D827" s="1" t="s">
        <v>1002</v>
      </c>
      <c r="E827" s="1" t="s">
        <v>1152</v>
      </c>
      <c r="F827" s="1">
        <v>3</v>
      </c>
    </row>
    <row r="828" spans="1:6" hidden="1">
      <c r="A828" t="s">
        <v>867</v>
      </c>
      <c r="B828" s="1" t="s">
        <v>826</v>
      </c>
      <c r="C828" s="1" t="s">
        <v>1385</v>
      </c>
      <c r="D828" s="1" t="s">
        <v>973</v>
      </c>
      <c r="E828" s="1" t="s">
        <v>973</v>
      </c>
      <c r="F828" s="1">
        <v>1</v>
      </c>
    </row>
    <row r="829" spans="1:6" hidden="1">
      <c r="A829" t="s">
        <v>867</v>
      </c>
      <c r="B829" s="1" t="s">
        <v>827</v>
      </c>
      <c r="C829" s="1" t="s">
        <v>1385</v>
      </c>
      <c r="D829" s="1" t="s">
        <v>973</v>
      </c>
      <c r="E829" s="1" t="s">
        <v>995</v>
      </c>
      <c r="F829" s="1">
        <v>14</v>
      </c>
    </row>
    <row r="830" spans="1:6" hidden="1">
      <c r="A830" t="s">
        <v>867</v>
      </c>
      <c r="B830" s="1" t="s">
        <v>828</v>
      </c>
      <c r="C830" s="1" t="s">
        <v>1385</v>
      </c>
      <c r="D830" s="1" t="s">
        <v>973</v>
      </c>
      <c r="E830" s="1" t="s">
        <v>1002</v>
      </c>
      <c r="F830" s="1">
        <v>6</v>
      </c>
    </row>
    <row r="831" spans="1:6" hidden="1">
      <c r="A831" t="s">
        <v>867</v>
      </c>
      <c r="B831" s="1" t="s">
        <v>829</v>
      </c>
      <c r="C831" s="1" t="s">
        <v>1386</v>
      </c>
      <c r="D831" s="1" t="s">
        <v>1002</v>
      </c>
      <c r="E831" s="1" t="s">
        <v>973</v>
      </c>
      <c r="F831" s="1">
        <v>4</v>
      </c>
    </row>
    <row r="832" spans="1:6" hidden="1">
      <c r="A832" t="s">
        <v>867</v>
      </c>
      <c r="B832" s="1" t="s">
        <v>830</v>
      </c>
      <c r="C832" s="1" t="s">
        <v>1386</v>
      </c>
      <c r="D832" s="1" t="s">
        <v>1002</v>
      </c>
      <c r="E832" s="1" t="s">
        <v>995</v>
      </c>
      <c r="F832" s="1">
        <v>8</v>
      </c>
    </row>
    <row r="833" spans="1:6" hidden="1">
      <c r="A833" t="s">
        <v>867</v>
      </c>
      <c r="B833" s="1" t="s">
        <v>831</v>
      </c>
      <c r="C833" s="1" t="s">
        <v>1386</v>
      </c>
      <c r="D833" s="1" t="s">
        <v>1002</v>
      </c>
      <c r="E833" s="1" t="s">
        <v>1002</v>
      </c>
      <c r="F833" s="1">
        <v>8</v>
      </c>
    </row>
    <row r="834" spans="1:6" hidden="1">
      <c r="A834" t="s">
        <v>867</v>
      </c>
      <c r="B834" s="1" t="s">
        <v>832</v>
      </c>
      <c r="C834" s="1" t="s">
        <v>1387</v>
      </c>
      <c r="D834" s="1" t="s">
        <v>1013</v>
      </c>
      <c r="E834" s="1" t="s">
        <v>995</v>
      </c>
      <c r="F834" s="1">
        <v>4</v>
      </c>
    </row>
    <row r="835" spans="1:6" hidden="1">
      <c r="A835" t="s">
        <v>867</v>
      </c>
      <c r="B835" s="1" t="s">
        <v>833</v>
      </c>
      <c r="C835" s="1" t="s">
        <v>1387</v>
      </c>
      <c r="D835" s="1" t="s">
        <v>1013</v>
      </c>
      <c r="E835" s="1" t="s">
        <v>1002</v>
      </c>
      <c r="F835" s="1">
        <v>7</v>
      </c>
    </row>
    <row r="836" spans="1:6" hidden="1">
      <c r="A836" t="s">
        <v>883</v>
      </c>
      <c r="B836" s="1" t="s">
        <v>834</v>
      </c>
      <c r="C836" s="1" t="s">
        <v>1388</v>
      </c>
      <c r="D836" s="1" t="s">
        <v>973</v>
      </c>
      <c r="E836" s="1" t="s">
        <v>973</v>
      </c>
      <c r="F836" s="1">
        <v>1</v>
      </c>
    </row>
    <row r="837" spans="1:6" hidden="1">
      <c r="A837" t="s">
        <v>883</v>
      </c>
      <c r="B837" s="1" t="s">
        <v>835</v>
      </c>
      <c r="C837" s="1" t="s">
        <v>1388</v>
      </c>
      <c r="D837" s="1" t="s">
        <v>973</v>
      </c>
      <c r="E837" s="1" t="s">
        <v>995</v>
      </c>
      <c r="F837" s="1">
        <v>8</v>
      </c>
    </row>
    <row r="838" spans="1:6" hidden="1">
      <c r="A838" t="s">
        <v>883</v>
      </c>
      <c r="B838" s="1" t="s">
        <v>836</v>
      </c>
      <c r="C838" s="1" t="s">
        <v>1388</v>
      </c>
      <c r="D838" s="1" t="s">
        <v>973</v>
      </c>
      <c r="E838" s="1" t="s">
        <v>1002</v>
      </c>
      <c r="F838" s="1">
        <v>3</v>
      </c>
    </row>
    <row r="839" spans="1:6" hidden="1">
      <c r="A839" t="s">
        <v>883</v>
      </c>
      <c r="B839" s="1" t="s">
        <v>837</v>
      </c>
      <c r="C839" s="1" t="s">
        <v>1389</v>
      </c>
      <c r="D839" s="1" t="s">
        <v>977</v>
      </c>
      <c r="E839" s="1" t="s">
        <v>995</v>
      </c>
      <c r="F839" s="1">
        <v>7</v>
      </c>
    </row>
    <row r="840" spans="1:6" hidden="1">
      <c r="A840" t="s">
        <v>883</v>
      </c>
      <c r="B840" s="1" t="s">
        <v>838</v>
      </c>
      <c r="C840" s="1" t="s">
        <v>1389</v>
      </c>
      <c r="D840" s="1" t="s">
        <v>977</v>
      </c>
      <c r="E840" s="1" t="s">
        <v>1002</v>
      </c>
      <c r="F840" s="1">
        <v>7</v>
      </c>
    </row>
    <row r="841" spans="1:6" hidden="1">
      <c r="A841" t="s">
        <v>873</v>
      </c>
      <c r="B841" s="1" t="s">
        <v>839</v>
      </c>
      <c r="C841" s="1" t="s">
        <v>1390</v>
      </c>
      <c r="D841" s="1" t="s">
        <v>973</v>
      </c>
      <c r="E841" s="1" t="s">
        <v>989</v>
      </c>
      <c r="F841" s="1">
        <v>2</v>
      </c>
    </row>
    <row r="842" spans="1:6" hidden="1">
      <c r="A842" t="s">
        <v>873</v>
      </c>
      <c r="B842" s="1" t="s">
        <v>840</v>
      </c>
      <c r="C842" s="1" t="s">
        <v>1390</v>
      </c>
      <c r="D842" s="1" t="s">
        <v>973</v>
      </c>
      <c r="E842" s="1" t="s">
        <v>991</v>
      </c>
      <c r="F842" s="1">
        <v>1</v>
      </c>
    </row>
    <row r="843" spans="1:6" hidden="1">
      <c r="A843" t="s">
        <v>873</v>
      </c>
      <c r="B843" s="1" t="s">
        <v>841</v>
      </c>
      <c r="C843" s="1" t="s">
        <v>1390</v>
      </c>
      <c r="D843" s="1" t="s">
        <v>973</v>
      </c>
      <c r="E843" s="1" t="s">
        <v>1157</v>
      </c>
      <c r="F843" s="1">
        <v>6</v>
      </c>
    </row>
    <row r="844" spans="1:6" hidden="1">
      <c r="A844" t="s">
        <v>873</v>
      </c>
      <c r="B844" s="1" t="s">
        <v>842</v>
      </c>
      <c r="C844" s="1" t="s">
        <v>1390</v>
      </c>
      <c r="D844" s="1" t="s">
        <v>973</v>
      </c>
      <c r="E844" s="1" t="s">
        <v>1158</v>
      </c>
      <c r="F844" s="1">
        <v>7</v>
      </c>
    </row>
    <row r="845" spans="1:6" hidden="1">
      <c r="A845" t="s">
        <v>873</v>
      </c>
      <c r="B845" s="1" t="s">
        <v>843</v>
      </c>
      <c r="C845" s="1" t="s">
        <v>1390</v>
      </c>
      <c r="D845" s="1" t="s">
        <v>973</v>
      </c>
      <c r="E845" s="1" t="s">
        <v>1152</v>
      </c>
      <c r="F845" s="1">
        <v>2</v>
      </c>
    </row>
    <row r="846" spans="1:6" hidden="1">
      <c r="A846" t="s">
        <v>873</v>
      </c>
      <c r="B846" s="1" t="s">
        <v>844</v>
      </c>
      <c r="C846" s="1" t="s">
        <v>1391</v>
      </c>
      <c r="D846" s="1" t="s">
        <v>1002</v>
      </c>
      <c r="E846" s="1" t="s">
        <v>989</v>
      </c>
      <c r="F846" s="1">
        <v>1</v>
      </c>
    </row>
    <row r="847" spans="1:6" hidden="1">
      <c r="A847" t="s">
        <v>873</v>
      </c>
      <c r="B847" s="1" t="s">
        <v>845</v>
      </c>
      <c r="C847" s="1" t="s">
        <v>1391</v>
      </c>
      <c r="D847" s="1" t="s">
        <v>1002</v>
      </c>
      <c r="E847" s="1" t="s">
        <v>1157</v>
      </c>
      <c r="F847" s="1">
        <v>1</v>
      </c>
    </row>
    <row r="848" spans="1:6" hidden="1">
      <c r="A848" t="s">
        <v>873</v>
      </c>
      <c r="B848" s="1" t="s">
        <v>846</v>
      </c>
      <c r="C848" s="1" t="s">
        <v>1391</v>
      </c>
      <c r="D848" s="1" t="s">
        <v>1002</v>
      </c>
      <c r="E848" s="1" t="s">
        <v>1158</v>
      </c>
      <c r="F848" s="1">
        <v>3</v>
      </c>
    </row>
    <row r="849" spans="1:6" hidden="1">
      <c r="A849" t="s">
        <v>873</v>
      </c>
      <c r="B849" s="1" t="s">
        <v>847</v>
      </c>
      <c r="C849" s="1" t="s">
        <v>1391</v>
      </c>
      <c r="D849" s="1" t="s">
        <v>1002</v>
      </c>
      <c r="E849" s="1" t="s">
        <v>1152</v>
      </c>
      <c r="F849" s="1">
        <v>2</v>
      </c>
    </row>
    <row r="850" spans="1:6" hidden="1">
      <c r="A850" t="s">
        <v>910</v>
      </c>
      <c r="B850" s="1" t="s">
        <v>848</v>
      </c>
      <c r="C850" s="1" t="s">
        <v>1392</v>
      </c>
      <c r="D850" s="1" t="s">
        <v>973</v>
      </c>
      <c r="E850" s="1" t="s">
        <v>973</v>
      </c>
      <c r="F850" s="1">
        <v>5</v>
      </c>
    </row>
    <row r="851" spans="1:6" hidden="1">
      <c r="A851" t="s">
        <v>910</v>
      </c>
      <c r="B851" s="1" t="s">
        <v>849</v>
      </c>
      <c r="C851" s="1" t="s">
        <v>1392</v>
      </c>
      <c r="D851" s="1" t="s">
        <v>973</v>
      </c>
      <c r="E851" s="1" t="s">
        <v>995</v>
      </c>
      <c r="F851" s="1">
        <v>12</v>
      </c>
    </row>
    <row r="852" spans="1:6" hidden="1">
      <c r="A852" t="s">
        <v>910</v>
      </c>
      <c r="B852" s="1" t="s">
        <v>850</v>
      </c>
      <c r="C852" s="1" t="s">
        <v>1392</v>
      </c>
      <c r="D852" s="1" t="s">
        <v>973</v>
      </c>
      <c r="E852" s="1" t="s">
        <v>1002</v>
      </c>
      <c r="F852" s="1">
        <v>8</v>
      </c>
    </row>
    <row r="853" spans="1:6" hidden="1">
      <c r="A853" t="s">
        <v>910</v>
      </c>
      <c r="B853" s="1" t="s">
        <v>851</v>
      </c>
      <c r="C853" s="1" t="s">
        <v>1393</v>
      </c>
      <c r="D853" s="1" t="s">
        <v>995</v>
      </c>
      <c r="E853" s="1" t="s">
        <v>973</v>
      </c>
      <c r="F853" s="1">
        <v>4</v>
      </c>
    </row>
    <row r="854" spans="1:6" hidden="1">
      <c r="A854" t="s">
        <v>910</v>
      </c>
      <c r="B854" s="1" t="s">
        <v>852</v>
      </c>
      <c r="C854" s="1" t="s">
        <v>1393</v>
      </c>
      <c r="D854" s="1" t="s">
        <v>995</v>
      </c>
      <c r="E854" s="1" t="s">
        <v>995</v>
      </c>
      <c r="F854" s="1">
        <v>9</v>
      </c>
    </row>
    <row r="855" spans="1:6" hidden="1">
      <c r="A855" t="s">
        <v>910</v>
      </c>
      <c r="B855" s="1" t="s">
        <v>853</v>
      </c>
      <c r="C855" s="1" t="s">
        <v>1393</v>
      </c>
      <c r="D855" s="1" t="s">
        <v>995</v>
      </c>
      <c r="E855" s="1" t="s">
        <v>1002</v>
      </c>
      <c r="F855" s="1">
        <v>7</v>
      </c>
    </row>
    <row r="856" spans="1:6" hidden="1">
      <c r="A856" t="s">
        <v>887</v>
      </c>
      <c r="B856" s="1" t="s">
        <v>854</v>
      </c>
      <c r="C856" s="1" t="s">
        <v>1394</v>
      </c>
      <c r="D856" s="1" t="s">
        <v>995</v>
      </c>
      <c r="E856" s="1" t="s">
        <v>1002</v>
      </c>
      <c r="F856" s="1">
        <v>1</v>
      </c>
    </row>
  </sheetData>
  <autoFilter ref="A1:F856">
    <filterColumn colId="0">
      <filters>
        <filter val="01115558"/>
      </filters>
    </filterColumn>
  </autoFilter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9"/>
  <sheetViews>
    <sheetView topLeftCell="D187" zoomScale="70" zoomScaleNormal="70" workbookViewId="0">
      <selection activeCell="D143" sqref="D143"/>
    </sheetView>
  </sheetViews>
  <sheetFormatPr defaultColWidth="9" defaultRowHeight="19.8"/>
  <cols>
    <col min="1" max="1" width="3.6640625" style="14" customWidth="1"/>
    <col min="2" max="2" width="12" style="14" bestFit="1" customWidth="1"/>
    <col min="3" max="3" width="9.109375" style="14" bestFit="1" customWidth="1"/>
    <col min="4" max="4" width="15.6640625" style="4" customWidth="1"/>
    <col min="5" max="5" width="9" style="55"/>
    <col min="6" max="6" width="9" style="14"/>
    <col min="7" max="7" width="9" style="55"/>
    <col min="8" max="8" width="23.5546875" style="6" customWidth="1"/>
    <col min="9" max="9" width="21.88671875" style="6" customWidth="1"/>
    <col min="10" max="10" width="9" style="14"/>
    <col min="11" max="11" width="11.88671875" style="14" bestFit="1" customWidth="1"/>
    <col min="12" max="12" width="15.5546875" style="14" customWidth="1"/>
    <col min="13" max="13" width="9" style="14" customWidth="1"/>
    <col min="14" max="15" width="15.44140625" style="56" customWidth="1"/>
    <col min="16" max="16" width="15.33203125" style="14" customWidth="1"/>
    <col min="17" max="17" width="14.109375" style="14" customWidth="1"/>
    <col min="18" max="18" width="14.109375" style="57" customWidth="1"/>
    <col min="19" max="19" width="3.6640625" style="57" customWidth="1"/>
    <col min="20" max="20" width="9.109375" style="14" customWidth="1"/>
    <col min="21" max="21" width="10.44140625" style="14" customWidth="1"/>
    <col min="22" max="22" width="17.5546875" style="14" customWidth="1"/>
    <col min="23" max="23" width="14.44140625" style="14" customWidth="1"/>
    <col min="24" max="24" width="16" style="14" customWidth="1"/>
    <col min="25" max="26" width="10.44140625" style="14" customWidth="1"/>
    <col min="27" max="28" width="9" style="14" customWidth="1"/>
    <col min="29" max="29" width="11.88671875" style="14" customWidth="1"/>
    <col min="30" max="16384" width="9" style="14"/>
  </cols>
  <sheetData>
    <row r="1" spans="1:44">
      <c r="A1" s="2"/>
      <c r="B1" s="2" t="s">
        <v>934</v>
      </c>
      <c r="C1" s="3">
        <f>'[1]Model List'!C1</f>
        <v>0.82</v>
      </c>
      <c r="E1" s="5"/>
      <c r="F1" s="4"/>
      <c r="G1" s="5"/>
      <c r="J1" s="2"/>
      <c r="K1" s="7"/>
      <c r="L1" s="4"/>
      <c r="M1" s="4"/>
      <c r="N1" s="8"/>
      <c r="O1" s="8"/>
      <c r="P1" s="9"/>
      <c r="Q1" s="10"/>
      <c r="R1" s="11"/>
      <c r="S1" s="11"/>
      <c r="T1" s="9"/>
      <c r="U1" s="12"/>
      <c r="V1" s="9"/>
      <c r="W1" s="9"/>
      <c r="X1" s="9"/>
      <c r="Y1" s="13" t="s">
        <v>935</v>
      </c>
      <c r="Z1" s="12"/>
      <c r="AC1" s="7"/>
    </row>
    <row r="2" spans="1:44" hidden="1">
      <c r="A2" s="2"/>
      <c r="B2" s="2" t="s">
        <v>936</v>
      </c>
      <c r="C2" s="3">
        <f>'[1]Model List'!C2</f>
        <v>0.72</v>
      </c>
      <c r="E2" s="5"/>
      <c r="F2" s="4"/>
      <c r="G2" s="5"/>
      <c r="J2" s="2"/>
      <c r="K2" s="7"/>
      <c r="L2" s="4"/>
      <c r="M2" s="4"/>
      <c r="N2" s="8"/>
      <c r="O2" s="8"/>
      <c r="P2" s="9"/>
      <c r="Q2" s="10"/>
      <c r="R2" s="11"/>
      <c r="S2" s="11"/>
      <c r="T2" s="9"/>
      <c r="U2" s="12"/>
      <c r="V2" s="9"/>
      <c r="W2" s="9"/>
      <c r="X2" s="9"/>
      <c r="Y2" s="15"/>
      <c r="Z2" s="12"/>
      <c r="AC2" s="7"/>
    </row>
    <row r="3" spans="1:44" hidden="1">
      <c r="A3" s="2"/>
      <c r="B3" s="2" t="s">
        <v>937</v>
      </c>
      <c r="C3" s="16">
        <f>'[1]Model List'!C3</f>
        <v>0.35</v>
      </c>
      <c r="E3" s="5"/>
      <c r="F3" s="4"/>
      <c r="G3" s="5"/>
      <c r="J3" s="2"/>
      <c r="K3" s="7"/>
      <c r="L3" s="4"/>
      <c r="M3" s="4"/>
      <c r="N3" s="8"/>
      <c r="O3" s="8"/>
      <c r="P3" s="9"/>
      <c r="Q3" s="10"/>
      <c r="R3" s="11"/>
      <c r="S3" s="11"/>
      <c r="T3" s="9"/>
      <c r="U3" s="12"/>
      <c r="V3" s="9"/>
      <c r="W3" s="9"/>
      <c r="X3" s="9"/>
      <c r="Y3" s="15"/>
      <c r="Z3" s="12"/>
      <c r="AC3" s="7"/>
    </row>
    <row r="4" spans="1:44">
      <c r="A4" s="2"/>
      <c r="B4" s="2" t="s">
        <v>938</v>
      </c>
      <c r="C4" s="17" t="s">
        <v>939</v>
      </c>
      <c r="D4" s="7"/>
      <c r="E4" s="5"/>
      <c r="F4" s="2"/>
      <c r="G4" s="18"/>
      <c r="H4" s="19"/>
      <c r="I4" s="19"/>
      <c r="J4" s="18" t="str">
        <f>E8</f>
        <v>GM</v>
      </c>
      <c r="K4" s="18">
        <f>COUNTIFS(E8:E239,J4)</f>
        <v>102</v>
      </c>
      <c r="L4" s="7"/>
      <c r="M4" s="7"/>
      <c r="N4" s="8"/>
      <c r="O4" s="8"/>
      <c r="P4" s="9"/>
      <c r="Q4" s="10"/>
      <c r="R4" s="11"/>
      <c r="S4" s="11"/>
      <c r="T4" s="9"/>
      <c r="U4" s="12"/>
      <c r="V4" s="10" t="s">
        <v>940</v>
      </c>
      <c r="W4" s="10" t="s">
        <v>941</v>
      </c>
      <c r="X4" s="10" t="s">
        <v>942</v>
      </c>
      <c r="Y4" s="20"/>
      <c r="Z4" s="12"/>
      <c r="AC4" s="18"/>
    </row>
    <row r="5" spans="1:44">
      <c r="A5" s="2"/>
      <c r="B5" s="21" t="s">
        <v>943</v>
      </c>
      <c r="C5" s="2"/>
      <c r="E5" s="5"/>
      <c r="F5" s="2"/>
      <c r="G5" s="5"/>
      <c r="J5" s="5" t="s">
        <v>944</v>
      </c>
      <c r="K5" s="18">
        <f>COUNTIFS(E8:E239,J5)</f>
        <v>130</v>
      </c>
      <c r="L5" s="4"/>
      <c r="M5" s="4"/>
      <c r="N5" s="8"/>
      <c r="O5" s="8"/>
      <c r="P5" s="9"/>
      <c r="Q5" s="10"/>
      <c r="R5" s="11"/>
      <c r="S5" s="11"/>
      <c r="T5" s="9"/>
      <c r="U5" s="22"/>
      <c r="V5" s="23">
        <f>V6/Q6</f>
        <v>331.98926139339966</v>
      </c>
      <c r="W5" s="23">
        <f>W6/Q6</f>
        <v>215.7930199057098</v>
      </c>
      <c r="X5" s="23">
        <f>X6/Q6</f>
        <v>60.070187998370272</v>
      </c>
      <c r="Y5" s="24"/>
      <c r="Z5" s="22"/>
      <c r="AC5" s="18"/>
    </row>
    <row r="6" spans="1:44" s="17" customFormat="1">
      <c r="D6" s="4"/>
      <c r="E6" s="25"/>
      <c r="G6" s="5"/>
      <c r="H6" s="6"/>
      <c r="I6" s="6"/>
      <c r="J6" s="2"/>
      <c r="K6" s="26">
        <f>COUNTA(D8:D239)</f>
        <v>232</v>
      </c>
      <c r="M6" s="27"/>
      <c r="N6" s="28"/>
      <c r="O6" s="28"/>
      <c r="P6" s="29"/>
      <c r="Q6" s="23">
        <f>SUM(Q8:Q371)</f>
        <v>7636</v>
      </c>
      <c r="R6" s="30">
        <f>SUBTOTAL(9,R8:R400)</f>
        <v>2545.333333333333</v>
      </c>
      <c r="S6" s="30"/>
      <c r="T6" s="29"/>
      <c r="U6" s="31">
        <f>(W6-X6)/W6</f>
        <v>0.7216305326992607</v>
      </c>
      <c r="V6" s="23">
        <f>SUM(V8:V371)</f>
        <v>2535070</v>
      </c>
      <c r="W6" s="23">
        <f>SUM(W8:W371)</f>
        <v>1647795.5</v>
      </c>
      <c r="X6" s="23">
        <f>SUM(X8:X371)</f>
        <v>458695.95555555541</v>
      </c>
      <c r="Y6" s="31">
        <f>1-X6/V6</f>
        <v>0.81905984625451944</v>
      </c>
      <c r="Z6" s="31">
        <f>(V6-W6)/V6</f>
        <v>0.35</v>
      </c>
      <c r="AC6" s="26"/>
    </row>
    <row r="7" spans="1:44" s="32" customFormat="1" ht="71.25" customHeight="1">
      <c r="B7" s="33" t="s">
        <v>945</v>
      </c>
      <c r="C7" s="33" t="s">
        <v>946</v>
      </c>
      <c r="D7" s="34" t="s">
        <v>947</v>
      </c>
      <c r="E7" s="35" t="s">
        <v>948</v>
      </c>
      <c r="F7" s="33" t="s">
        <v>949</v>
      </c>
      <c r="G7" s="35" t="s">
        <v>950</v>
      </c>
      <c r="H7" s="35" t="s">
        <v>951</v>
      </c>
      <c r="I7" s="35" t="s">
        <v>952</v>
      </c>
      <c r="J7" s="33" t="s">
        <v>953</v>
      </c>
      <c r="K7" s="36" t="s">
        <v>954</v>
      </c>
      <c r="L7" s="34" t="s">
        <v>955</v>
      </c>
      <c r="M7" s="34" t="s">
        <v>956</v>
      </c>
      <c r="N7" s="37" t="s">
        <v>957</v>
      </c>
      <c r="O7" s="37" t="s">
        <v>958</v>
      </c>
      <c r="P7" s="38" t="s">
        <v>959</v>
      </c>
      <c r="Q7" s="38" t="s">
        <v>960</v>
      </c>
      <c r="R7" s="39" t="s">
        <v>961</v>
      </c>
      <c r="S7" s="39"/>
      <c r="T7" s="38" t="s">
        <v>962</v>
      </c>
      <c r="U7" s="40" t="s">
        <v>963</v>
      </c>
      <c r="V7" s="40" t="s">
        <v>964</v>
      </c>
      <c r="W7" s="40" t="s">
        <v>965</v>
      </c>
      <c r="X7" s="40" t="s">
        <v>966</v>
      </c>
      <c r="Y7" s="41" t="s">
        <v>967</v>
      </c>
      <c r="Z7" s="40" t="s">
        <v>968</v>
      </c>
      <c r="AA7" s="58" t="s">
        <v>973</v>
      </c>
      <c r="AC7" s="64" t="s">
        <v>1151</v>
      </c>
      <c r="AD7" s="66" t="s">
        <v>1397</v>
      </c>
      <c r="AE7" s="66" t="s">
        <v>1398</v>
      </c>
      <c r="AF7" s="66" t="s">
        <v>1399</v>
      </c>
      <c r="AG7" s="66" t="s">
        <v>1400</v>
      </c>
      <c r="AH7" s="66" t="s">
        <v>1401</v>
      </c>
      <c r="AI7" s="68" t="s">
        <v>989</v>
      </c>
      <c r="AJ7" s="68" t="s">
        <v>991</v>
      </c>
      <c r="AK7" s="68" t="s">
        <v>1157</v>
      </c>
      <c r="AL7" s="68" t="s">
        <v>1158</v>
      </c>
      <c r="AM7" s="68" t="s">
        <v>1152</v>
      </c>
      <c r="AN7" s="68" t="s">
        <v>1153</v>
      </c>
      <c r="AO7" s="68" t="s">
        <v>1154</v>
      </c>
      <c r="AP7" s="68" t="s">
        <v>1155</v>
      </c>
      <c r="AQ7" s="68" t="s">
        <v>1156</v>
      </c>
      <c r="AR7" s="32" t="s">
        <v>1402</v>
      </c>
    </row>
    <row r="8" spans="1:44" ht="57.75" customHeight="1">
      <c r="A8" s="2"/>
      <c r="B8" s="42" t="str">
        <f>VLOOKUP(C8,[1]Cat!C:E,2,FALSE)</f>
        <v>Polo</v>
      </c>
      <c r="C8" s="42" t="str">
        <f>MID(D8,3,2)</f>
        <v>01</v>
      </c>
      <c r="D8" s="70" t="s">
        <v>857</v>
      </c>
      <c r="E8" s="44" t="s">
        <v>969</v>
      </c>
      <c r="F8" s="45" t="str">
        <f>VLOOKUP(D8,'[1]Model List'!D:Y,3,FALSE)</f>
        <v>Apr</v>
      </c>
      <c r="G8" s="46" t="s">
        <v>970</v>
      </c>
      <c r="H8" s="47" t="s">
        <v>971</v>
      </c>
      <c r="I8" s="47" t="s">
        <v>972</v>
      </c>
      <c r="J8" s="42" t="s">
        <v>973</v>
      </c>
      <c r="K8" s="48" t="str">
        <f t="shared" ref="K8:K71" si="0">D8&amp;J8</f>
        <v>0101551401</v>
      </c>
      <c r="L8" s="45"/>
      <c r="M8" s="45"/>
      <c r="N8" s="49">
        <f>VLOOKUP(D8,'[1]Model List'!D:Q,11,FALSE)</f>
        <v>38.950000000000003</v>
      </c>
      <c r="O8" s="49">
        <f>N8/0.9</f>
        <v>43.277777777777779</v>
      </c>
      <c r="P8" s="50">
        <v>290</v>
      </c>
      <c r="Q8" s="50">
        <v>29</v>
      </c>
      <c r="R8" s="51">
        <f>Q8/3</f>
        <v>9.6666666666666661</v>
      </c>
      <c r="S8" s="51">
        <v>1</v>
      </c>
      <c r="T8" s="50">
        <f>P8*0.65</f>
        <v>188.5</v>
      </c>
      <c r="U8" s="52">
        <f>(T8-N8/0.9)/T8</f>
        <v>0.77040966696139113</v>
      </c>
      <c r="V8" s="50">
        <f>Q8*P8</f>
        <v>8410</v>
      </c>
      <c r="W8" s="50">
        <f>Q8*T8</f>
        <v>5466.5</v>
      </c>
      <c r="X8" s="50">
        <f>N8/0.9*Q8</f>
        <v>1255.0555555555557</v>
      </c>
      <c r="Y8" s="53">
        <f>1-(N8/0.9)/P8</f>
        <v>0.85076628352490424</v>
      </c>
      <c r="Z8" s="52">
        <f>(P8-T8)/P8</f>
        <v>0.35</v>
      </c>
      <c r="AC8" s="65" t="s">
        <v>1164</v>
      </c>
      <c r="AD8" s="67">
        <v>3</v>
      </c>
      <c r="AE8" s="67">
        <v>5</v>
      </c>
      <c r="AF8" s="67">
        <v>8</v>
      </c>
      <c r="AG8" s="67">
        <v>7</v>
      </c>
      <c r="AH8" s="67">
        <v>4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14">
        <v>27</v>
      </c>
    </row>
    <row r="9" spans="1:44" ht="57.75" customHeight="1">
      <c r="B9" s="42" t="str">
        <f>VLOOKUP(C9,[1]Cat!C:E,2,FALSE)</f>
        <v>Polo</v>
      </c>
      <c r="C9" s="42" t="str">
        <f t="shared" ref="C9:C72" si="1">MID(D9,3,2)</f>
        <v>01</v>
      </c>
      <c r="D9" s="43" t="s">
        <v>857</v>
      </c>
      <c r="E9" s="44" t="s">
        <v>969</v>
      </c>
      <c r="F9" s="45" t="str">
        <f>VLOOKUP(D9,'[1]Model List'!D:Y,3,FALSE)</f>
        <v>Apr</v>
      </c>
      <c r="G9" s="54" t="str">
        <f>VLOOKUP(D9,'[1]Model List'!D:Y,5,FALSE)</f>
        <v>CORE</v>
      </c>
      <c r="H9" s="47" t="s">
        <v>974</v>
      </c>
      <c r="I9" s="47" t="s">
        <v>972</v>
      </c>
      <c r="J9" s="42" t="s">
        <v>975</v>
      </c>
      <c r="K9" s="48" t="str">
        <f t="shared" si="0"/>
        <v>0101551407</v>
      </c>
      <c r="L9" s="45"/>
      <c r="M9" s="45"/>
      <c r="N9" s="49">
        <f>VLOOKUP(D9,'[1]Model List'!D:Q,11,FALSE)</f>
        <v>38.950000000000003</v>
      </c>
      <c r="O9" s="49">
        <f t="shared" ref="O9:O72" si="2">N9/0.9</f>
        <v>43.277777777777779</v>
      </c>
      <c r="P9" s="50">
        <v>290</v>
      </c>
      <c r="Q9" s="50">
        <v>29</v>
      </c>
      <c r="R9" s="51">
        <f t="shared" ref="R9:R72" si="3">Q9/3</f>
        <v>9.6666666666666661</v>
      </c>
      <c r="S9" s="51">
        <v>1</v>
      </c>
      <c r="T9" s="50">
        <f t="shared" ref="T9:T72" si="4">P9*0.65</f>
        <v>188.5</v>
      </c>
      <c r="U9" s="52">
        <f t="shared" ref="U9:U72" si="5">(T9-N9/0.9)/T9</f>
        <v>0.77040966696139113</v>
      </c>
      <c r="V9" s="50">
        <f t="shared" ref="V9:V72" si="6">Q9*P9</f>
        <v>8410</v>
      </c>
      <c r="W9" s="50">
        <f t="shared" ref="W9:W72" si="7">Q9*T9</f>
        <v>5466.5</v>
      </c>
      <c r="X9" s="50">
        <f t="shared" ref="X9:X72" si="8">N9/0.9*Q9</f>
        <v>1255.0555555555557</v>
      </c>
      <c r="Y9" s="53">
        <f t="shared" ref="Y9:Y72" si="9">1-(N9/0.9)/P9</f>
        <v>0.85076628352490424</v>
      </c>
      <c r="Z9" s="52">
        <f t="shared" ref="Z9:Z72" si="10">(P9-T9)/P9</f>
        <v>0.35</v>
      </c>
      <c r="AC9" s="65" t="s">
        <v>1166</v>
      </c>
      <c r="AD9" s="67">
        <v>2</v>
      </c>
      <c r="AE9" s="67">
        <v>2</v>
      </c>
      <c r="AF9" s="67">
        <v>3</v>
      </c>
      <c r="AG9" s="67">
        <v>6</v>
      </c>
      <c r="AH9" s="67">
        <v>4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14">
        <v>17</v>
      </c>
    </row>
    <row r="10" spans="1:44" ht="57.75" customHeight="1">
      <c r="B10" s="42" t="str">
        <f>VLOOKUP(C10,[1]Cat!C:E,2,FALSE)</f>
        <v>Polo</v>
      </c>
      <c r="C10" s="42" t="str">
        <f t="shared" si="1"/>
        <v>01</v>
      </c>
      <c r="D10" s="43" t="s">
        <v>857</v>
      </c>
      <c r="E10" s="44" t="s">
        <v>969</v>
      </c>
      <c r="F10" s="45" t="str">
        <f>VLOOKUP(D10,'[1]Model List'!D:Y,3,FALSE)</f>
        <v>Apr</v>
      </c>
      <c r="G10" s="54" t="str">
        <f>VLOOKUP(D10,'[1]Model List'!D:Y,5,FALSE)</f>
        <v>CORE</v>
      </c>
      <c r="H10" s="47" t="s">
        <v>976</v>
      </c>
      <c r="I10" s="47" t="s">
        <v>972</v>
      </c>
      <c r="J10" s="42" t="s">
        <v>977</v>
      </c>
      <c r="K10" s="48" t="str">
        <f t="shared" si="0"/>
        <v>0101551409</v>
      </c>
      <c r="L10" s="45"/>
      <c r="M10" s="45"/>
      <c r="N10" s="49">
        <f>VLOOKUP(D10,'[1]Model List'!D:Q,11,FALSE)</f>
        <v>38.950000000000003</v>
      </c>
      <c r="O10" s="49">
        <f t="shared" si="2"/>
        <v>43.277777777777779</v>
      </c>
      <c r="P10" s="50">
        <v>290</v>
      </c>
      <c r="Q10" s="50">
        <v>29</v>
      </c>
      <c r="R10" s="51">
        <f t="shared" si="3"/>
        <v>9.6666666666666661</v>
      </c>
      <c r="S10" s="51">
        <v>1</v>
      </c>
      <c r="T10" s="50">
        <f t="shared" si="4"/>
        <v>188.5</v>
      </c>
      <c r="U10" s="52">
        <f t="shared" si="5"/>
        <v>0.77040966696139113</v>
      </c>
      <c r="V10" s="50">
        <f t="shared" si="6"/>
        <v>8410</v>
      </c>
      <c r="W10" s="50">
        <f t="shared" si="7"/>
        <v>5466.5</v>
      </c>
      <c r="X10" s="50">
        <f t="shared" si="8"/>
        <v>1255.0555555555557</v>
      </c>
      <c r="Y10" s="53">
        <f t="shared" si="9"/>
        <v>0.85076628352490424</v>
      </c>
      <c r="Z10" s="52">
        <f t="shared" si="10"/>
        <v>0.35</v>
      </c>
      <c r="AC10" s="65" t="s">
        <v>1167</v>
      </c>
      <c r="AD10" s="67">
        <v>1</v>
      </c>
      <c r="AE10" s="67">
        <v>4</v>
      </c>
      <c r="AF10" s="67">
        <v>6</v>
      </c>
      <c r="AG10" s="67">
        <v>6</v>
      </c>
      <c r="AH10" s="67">
        <v>4</v>
      </c>
      <c r="AI10" s="67">
        <v>0</v>
      </c>
      <c r="AJ10" s="67">
        <v>0</v>
      </c>
      <c r="AK10" s="67">
        <v>0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14">
        <v>21</v>
      </c>
    </row>
    <row r="11" spans="1:44" ht="57.75" customHeight="1">
      <c r="B11" s="42" t="str">
        <f>VLOOKUP(C11,[1]Cat!C:E,2,FALSE)</f>
        <v>Polo</v>
      </c>
      <c r="C11" s="42" t="str">
        <f t="shared" si="1"/>
        <v>01</v>
      </c>
      <c r="D11" s="70" t="s">
        <v>857</v>
      </c>
      <c r="E11" s="44" t="s">
        <v>969</v>
      </c>
      <c r="F11" s="45" t="str">
        <f>VLOOKUP(D11,'[1]Model List'!D:Y,3,FALSE)</f>
        <v>Apr</v>
      </c>
      <c r="G11" s="46" t="s">
        <v>970</v>
      </c>
      <c r="H11" s="47" t="s">
        <v>978</v>
      </c>
      <c r="I11" s="47" t="s">
        <v>972</v>
      </c>
      <c r="J11" s="42" t="s">
        <v>979</v>
      </c>
      <c r="K11" s="48" t="str">
        <f t="shared" si="0"/>
        <v>0101551415</v>
      </c>
      <c r="L11" s="45"/>
      <c r="M11" s="45"/>
      <c r="N11" s="49">
        <f>VLOOKUP(D11,'[1]Model List'!D:Q,11,FALSE)</f>
        <v>38.950000000000003</v>
      </c>
      <c r="O11" s="49">
        <f t="shared" si="2"/>
        <v>43.277777777777779</v>
      </c>
      <c r="P11" s="50">
        <v>290</v>
      </c>
      <c r="Q11" s="50">
        <v>29</v>
      </c>
      <c r="R11" s="51">
        <f t="shared" si="3"/>
        <v>9.6666666666666661</v>
      </c>
      <c r="S11" s="51">
        <v>1</v>
      </c>
      <c r="T11" s="50">
        <f t="shared" si="4"/>
        <v>188.5</v>
      </c>
      <c r="U11" s="52">
        <f t="shared" si="5"/>
        <v>0.77040966696139113</v>
      </c>
      <c r="V11" s="50">
        <f t="shared" si="6"/>
        <v>8410</v>
      </c>
      <c r="W11" s="50">
        <f t="shared" si="7"/>
        <v>5466.5</v>
      </c>
      <c r="X11" s="50">
        <f t="shared" si="8"/>
        <v>1255.0555555555557</v>
      </c>
      <c r="Y11" s="53">
        <f t="shared" si="9"/>
        <v>0.85076628352490424</v>
      </c>
      <c r="Z11" s="52">
        <f t="shared" si="10"/>
        <v>0.35</v>
      </c>
      <c r="AC11" s="65" t="s">
        <v>1168</v>
      </c>
      <c r="AD11" s="67">
        <v>2</v>
      </c>
      <c r="AE11" s="67">
        <v>4</v>
      </c>
      <c r="AF11" s="67">
        <v>9</v>
      </c>
      <c r="AG11" s="67">
        <v>7</v>
      </c>
      <c r="AH11" s="67">
        <v>4</v>
      </c>
      <c r="AI11" s="67">
        <v>0</v>
      </c>
      <c r="AJ11" s="67">
        <v>0</v>
      </c>
      <c r="AK11" s="67">
        <v>0</v>
      </c>
      <c r="AL11" s="67">
        <v>0</v>
      </c>
      <c r="AM11" s="67">
        <v>0</v>
      </c>
      <c r="AN11" s="67">
        <v>0</v>
      </c>
      <c r="AO11" s="67">
        <v>0</v>
      </c>
      <c r="AP11" s="67">
        <v>0</v>
      </c>
      <c r="AQ11" s="67">
        <v>0</v>
      </c>
      <c r="AR11" s="14">
        <v>26</v>
      </c>
    </row>
    <row r="12" spans="1:44" ht="57.75" customHeight="1">
      <c r="B12" s="42" t="str">
        <f>VLOOKUP(C12,[1]Cat!C:E,2,FALSE)</f>
        <v>Polo</v>
      </c>
      <c r="C12" s="42" t="str">
        <f t="shared" si="1"/>
        <v>01</v>
      </c>
      <c r="D12" s="43" t="s">
        <v>857</v>
      </c>
      <c r="E12" s="44" t="s">
        <v>969</v>
      </c>
      <c r="F12" s="45" t="str">
        <f>VLOOKUP(D12,'[1]Model List'!D:Y,3,FALSE)</f>
        <v>Apr</v>
      </c>
      <c r="G12" s="54" t="str">
        <f>VLOOKUP(D12,'[1]Model List'!D:Y,5,FALSE)</f>
        <v>CORE</v>
      </c>
      <c r="H12" s="47" t="s">
        <v>980</v>
      </c>
      <c r="I12" s="47" t="s">
        <v>972</v>
      </c>
      <c r="J12" s="42" t="s">
        <v>981</v>
      </c>
      <c r="K12" s="48" t="str">
        <f t="shared" si="0"/>
        <v>0101551418</v>
      </c>
      <c r="L12" s="45"/>
      <c r="M12" s="45"/>
      <c r="N12" s="49">
        <f>VLOOKUP(D12,'[1]Model List'!D:Q,11,FALSE)</f>
        <v>38.950000000000003</v>
      </c>
      <c r="O12" s="49">
        <f t="shared" si="2"/>
        <v>43.277777777777779</v>
      </c>
      <c r="P12" s="50">
        <v>290</v>
      </c>
      <c r="Q12" s="50">
        <v>29</v>
      </c>
      <c r="R12" s="51">
        <f t="shared" si="3"/>
        <v>9.6666666666666661</v>
      </c>
      <c r="S12" s="51">
        <v>1</v>
      </c>
      <c r="T12" s="50">
        <f t="shared" si="4"/>
        <v>188.5</v>
      </c>
      <c r="U12" s="52">
        <f t="shared" si="5"/>
        <v>0.77040966696139113</v>
      </c>
      <c r="V12" s="50">
        <f t="shared" si="6"/>
        <v>8410</v>
      </c>
      <c r="W12" s="50">
        <f t="shared" si="7"/>
        <v>5466.5</v>
      </c>
      <c r="X12" s="50">
        <f t="shared" si="8"/>
        <v>1255.0555555555557</v>
      </c>
      <c r="Y12" s="53">
        <f t="shared" si="9"/>
        <v>0.85076628352490424</v>
      </c>
      <c r="Z12" s="52">
        <f t="shared" si="10"/>
        <v>0.35</v>
      </c>
      <c r="AC12" s="65" t="s">
        <v>1169</v>
      </c>
      <c r="AD12" s="67">
        <v>2</v>
      </c>
      <c r="AE12" s="67">
        <v>1</v>
      </c>
      <c r="AF12" s="67">
        <v>6</v>
      </c>
      <c r="AG12" s="67">
        <v>1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14">
        <v>10</v>
      </c>
    </row>
    <row r="13" spans="1:44" ht="57.75" customHeight="1">
      <c r="B13" s="42" t="str">
        <f>VLOOKUP(C13,[1]Cat!C:E,2,FALSE)</f>
        <v>Polo</v>
      </c>
      <c r="C13" s="42" t="str">
        <f t="shared" si="1"/>
        <v>01</v>
      </c>
      <c r="D13" s="43" t="s">
        <v>857</v>
      </c>
      <c r="E13" s="44" t="s">
        <v>969</v>
      </c>
      <c r="F13" s="45" t="str">
        <f>VLOOKUP(D13,'[1]Model List'!D:Y,3,FALSE)</f>
        <v>Apr</v>
      </c>
      <c r="G13" s="54" t="str">
        <f>VLOOKUP(D13,'[1]Model List'!D:Y,5,FALSE)</f>
        <v>CORE</v>
      </c>
      <c r="H13" s="47" t="s">
        <v>982</v>
      </c>
      <c r="I13" s="47" t="s">
        <v>972</v>
      </c>
      <c r="J13" s="42" t="s">
        <v>983</v>
      </c>
      <c r="K13" s="48" t="str">
        <f t="shared" si="0"/>
        <v>0101551422</v>
      </c>
      <c r="L13" s="45"/>
      <c r="M13" s="45"/>
      <c r="N13" s="49">
        <f>VLOOKUP(D13,'[1]Model List'!D:Q,11,FALSE)</f>
        <v>38.950000000000003</v>
      </c>
      <c r="O13" s="49">
        <f t="shared" si="2"/>
        <v>43.277777777777779</v>
      </c>
      <c r="P13" s="50">
        <v>290</v>
      </c>
      <c r="Q13" s="50">
        <v>29</v>
      </c>
      <c r="R13" s="51">
        <f t="shared" si="3"/>
        <v>9.6666666666666661</v>
      </c>
      <c r="S13" s="51">
        <v>1</v>
      </c>
      <c r="T13" s="50">
        <f t="shared" si="4"/>
        <v>188.5</v>
      </c>
      <c r="U13" s="52">
        <f t="shared" si="5"/>
        <v>0.77040966696139113</v>
      </c>
      <c r="V13" s="50">
        <f t="shared" si="6"/>
        <v>8410</v>
      </c>
      <c r="W13" s="50">
        <f t="shared" si="7"/>
        <v>5466.5</v>
      </c>
      <c r="X13" s="50">
        <f t="shared" si="8"/>
        <v>1255.0555555555557</v>
      </c>
      <c r="Y13" s="53">
        <f t="shared" si="9"/>
        <v>0.85076628352490424</v>
      </c>
      <c r="Z13" s="52">
        <f t="shared" si="10"/>
        <v>0.35</v>
      </c>
      <c r="AC13" s="65" t="s">
        <v>1170</v>
      </c>
      <c r="AD13" s="67">
        <v>3</v>
      </c>
      <c r="AE13" s="67">
        <v>3</v>
      </c>
      <c r="AF13" s="67">
        <v>7</v>
      </c>
      <c r="AG13" s="67">
        <v>3</v>
      </c>
      <c r="AH13" s="67">
        <v>2</v>
      </c>
      <c r="AI13" s="67">
        <v>0</v>
      </c>
      <c r="AJ13" s="67">
        <v>0</v>
      </c>
      <c r="AK13" s="67">
        <v>0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0</v>
      </c>
      <c r="AR13" s="14">
        <v>18</v>
      </c>
    </row>
    <row r="14" spans="1:44" ht="57.75" customHeight="1">
      <c r="B14" s="42" t="str">
        <f>VLOOKUP(C14,[1]Cat!C:E,2,FALSE)</f>
        <v>Polo</v>
      </c>
      <c r="C14" s="42" t="str">
        <f t="shared" si="1"/>
        <v>01</v>
      </c>
      <c r="D14" s="43" t="s">
        <v>857</v>
      </c>
      <c r="E14" s="44" t="s">
        <v>969</v>
      </c>
      <c r="F14" s="45" t="str">
        <f>VLOOKUP(D14,'[1]Model List'!D:Y,3,FALSE)</f>
        <v>Apr</v>
      </c>
      <c r="G14" s="54" t="str">
        <f>VLOOKUP(D14,'[1]Model List'!D:Y,5,FALSE)</f>
        <v>CORE</v>
      </c>
      <c r="H14" s="47" t="s">
        <v>984</v>
      </c>
      <c r="I14" s="47" t="s">
        <v>972</v>
      </c>
      <c r="J14" s="42" t="s">
        <v>985</v>
      </c>
      <c r="K14" s="48" t="str">
        <f t="shared" si="0"/>
        <v>0101551423</v>
      </c>
      <c r="L14" s="45"/>
      <c r="M14" s="45"/>
      <c r="N14" s="49">
        <f>VLOOKUP(D14,'[1]Model List'!D:Q,11,FALSE)</f>
        <v>38.950000000000003</v>
      </c>
      <c r="O14" s="49">
        <f t="shared" si="2"/>
        <v>43.277777777777779</v>
      </c>
      <c r="P14" s="50">
        <v>290</v>
      </c>
      <c r="Q14" s="50">
        <v>29</v>
      </c>
      <c r="R14" s="51">
        <f t="shared" si="3"/>
        <v>9.6666666666666661</v>
      </c>
      <c r="S14" s="51">
        <v>1</v>
      </c>
      <c r="T14" s="50">
        <f t="shared" si="4"/>
        <v>188.5</v>
      </c>
      <c r="U14" s="52">
        <f t="shared" si="5"/>
        <v>0.77040966696139113</v>
      </c>
      <c r="V14" s="50">
        <f t="shared" si="6"/>
        <v>8410</v>
      </c>
      <c r="W14" s="50">
        <f t="shared" si="7"/>
        <v>5466.5</v>
      </c>
      <c r="X14" s="50">
        <f t="shared" si="8"/>
        <v>1255.0555555555557</v>
      </c>
      <c r="Y14" s="53">
        <f t="shared" si="9"/>
        <v>0.85076628352490424</v>
      </c>
      <c r="Z14" s="52">
        <f t="shared" si="10"/>
        <v>0.35</v>
      </c>
      <c r="AC14" s="65" t="s">
        <v>1171</v>
      </c>
      <c r="AD14" s="67">
        <v>1</v>
      </c>
      <c r="AE14" s="67">
        <v>3</v>
      </c>
      <c r="AF14" s="67">
        <v>6</v>
      </c>
      <c r="AG14" s="67">
        <v>5</v>
      </c>
      <c r="AH14" s="67">
        <v>4</v>
      </c>
      <c r="AI14" s="67">
        <v>0</v>
      </c>
      <c r="AJ14" s="67">
        <v>0</v>
      </c>
      <c r="AK14" s="67">
        <v>0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0</v>
      </c>
      <c r="AR14" s="14">
        <v>19</v>
      </c>
    </row>
    <row r="15" spans="1:44" ht="57.75" customHeight="1">
      <c r="B15" s="42" t="str">
        <f>VLOOKUP(C15,[1]Cat!C:E,2,FALSE)</f>
        <v>Polo</v>
      </c>
      <c r="C15" s="42" t="str">
        <f t="shared" si="1"/>
        <v>01</v>
      </c>
      <c r="D15" s="43" t="s">
        <v>857</v>
      </c>
      <c r="E15" s="44" t="s">
        <v>969</v>
      </c>
      <c r="F15" s="45" t="str">
        <f>VLOOKUP(D15,'[1]Model List'!D:Y,3,FALSE)</f>
        <v>Apr</v>
      </c>
      <c r="G15" s="54" t="str">
        <f>VLOOKUP(D15,'[1]Model List'!D:Y,5,FALSE)</f>
        <v>CORE</v>
      </c>
      <c r="H15" s="47" t="s">
        <v>986</v>
      </c>
      <c r="I15" s="47" t="s">
        <v>972</v>
      </c>
      <c r="J15" s="42" t="s">
        <v>987</v>
      </c>
      <c r="K15" s="48" t="str">
        <f t="shared" si="0"/>
        <v>0101551424</v>
      </c>
      <c r="L15" s="45"/>
      <c r="M15" s="45"/>
      <c r="N15" s="49">
        <f>VLOOKUP(D15,'[1]Model List'!D:Q,11,FALSE)</f>
        <v>38.950000000000003</v>
      </c>
      <c r="O15" s="49">
        <f t="shared" si="2"/>
        <v>43.277777777777779</v>
      </c>
      <c r="P15" s="50">
        <v>290</v>
      </c>
      <c r="Q15" s="50">
        <v>29</v>
      </c>
      <c r="R15" s="51">
        <f t="shared" si="3"/>
        <v>9.6666666666666661</v>
      </c>
      <c r="S15" s="51">
        <v>1</v>
      </c>
      <c r="T15" s="50">
        <f t="shared" si="4"/>
        <v>188.5</v>
      </c>
      <c r="U15" s="52">
        <f t="shared" si="5"/>
        <v>0.77040966696139113</v>
      </c>
      <c r="V15" s="50">
        <f t="shared" si="6"/>
        <v>8410</v>
      </c>
      <c r="W15" s="50">
        <f t="shared" si="7"/>
        <v>5466.5</v>
      </c>
      <c r="X15" s="50">
        <f t="shared" si="8"/>
        <v>1255.0555555555557</v>
      </c>
      <c r="Y15" s="53">
        <f t="shared" si="9"/>
        <v>0.85076628352490424</v>
      </c>
      <c r="Z15" s="52">
        <f t="shared" si="10"/>
        <v>0.35</v>
      </c>
      <c r="AC15" s="65" t="s">
        <v>1172</v>
      </c>
      <c r="AD15" s="67">
        <v>2</v>
      </c>
      <c r="AE15" s="67">
        <v>1</v>
      </c>
      <c r="AF15" s="67">
        <v>9</v>
      </c>
      <c r="AG15" s="67">
        <v>7</v>
      </c>
      <c r="AH15" s="67">
        <v>3</v>
      </c>
      <c r="AI15" s="67">
        <v>0</v>
      </c>
      <c r="AJ15" s="67">
        <v>0</v>
      </c>
      <c r="AK15" s="67">
        <v>0</v>
      </c>
      <c r="AL15" s="67">
        <v>0</v>
      </c>
      <c r="AM15" s="67">
        <v>0</v>
      </c>
      <c r="AN15" s="67">
        <v>0</v>
      </c>
      <c r="AO15" s="67">
        <v>0</v>
      </c>
      <c r="AP15" s="67">
        <v>0</v>
      </c>
      <c r="AQ15" s="67">
        <v>0</v>
      </c>
      <c r="AR15" s="14">
        <v>22</v>
      </c>
    </row>
    <row r="16" spans="1:44" ht="57.75" customHeight="1">
      <c r="B16" s="42" t="str">
        <f>VLOOKUP(C16,[1]Cat!C:E,2,FALSE)</f>
        <v>Polo</v>
      </c>
      <c r="C16" s="42" t="str">
        <f t="shared" si="1"/>
        <v>01</v>
      </c>
      <c r="D16" s="43" t="s">
        <v>857</v>
      </c>
      <c r="E16" s="44" t="s">
        <v>969</v>
      </c>
      <c r="F16" s="45" t="str">
        <f>VLOOKUP(D16,'[1]Model List'!D:Y,3,FALSE)</f>
        <v>Apr</v>
      </c>
      <c r="G16" s="54" t="str">
        <f>VLOOKUP(D16,'[1]Model List'!D:Y,5,FALSE)</f>
        <v>CORE</v>
      </c>
      <c r="H16" s="47" t="s">
        <v>988</v>
      </c>
      <c r="I16" s="47" t="s">
        <v>972</v>
      </c>
      <c r="J16" s="42" t="s">
        <v>989</v>
      </c>
      <c r="K16" s="48" t="str">
        <f t="shared" si="0"/>
        <v>0101551425</v>
      </c>
      <c r="L16" s="45"/>
      <c r="M16" s="45"/>
      <c r="N16" s="49">
        <f>VLOOKUP(D16,'[1]Model List'!D:Q,11,FALSE)</f>
        <v>38.950000000000003</v>
      </c>
      <c r="O16" s="49">
        <f t="shared" si="2"/>
        <v>43.277777777777779</v>
      </c>
      <c r="P16" s="50">
        <v>290</v>
      </c>
      <c r="Q16" s="50">
        <v>29</v>
      </c>
      <c r="R16" s="51">
        <f t="shared" si="3"/>
        <v>9.6666666666666661</v>
      </c>
      <c r="S16" s="51">
        <v>1</v>
      </c>
      <c r="T16" s="50">
        <f t="shared" si="4"/>
        <v>188.5</v>
      </c>
      <c r="U16" s="52">
        <f t="shared" si="5"/>
        <v>0.77040966696139113</v>
      </c>
      <c r="V16" s="50">
        <f t="shared" si="6"/>
        <v>8410</v>
      </c>
      <c r="W16" s="50">
        <f t="shared" si="7"/>
        <v>5466.5</v>
      </c>
      <c r="X16" s="50">
        <f t="shared" si="8"/>
        <v>1255.0555555555557</v>
      </c>
      <c r="Y16" s="53">
        <f t="shared" si="9"/>
        <v>0.85076628352490424</v>
      </c>
      <c r="Z16" s="52">
        <f t="shared" si="10"/>
        <v>0.35</v>
      </c>
      <c r="AC16" s="65" t="s">
        <v>1173</v>
      </c>
      <c r="AD16" s="67">
        <v>3</v>
      </c>
      <c r="AE16" s="67">
        <v>7</v>
      </c>
      <c r="AF16" s="67">
        <v>5</v>
      </c>
      <c r="AG16" s="67">
        <v>1</v>
      </c>
      <c r="AH16" s="67">
        <v>2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14">
        <v>18</v>
      </c>
    </row>
    <row r="17" spans="2:44" ht="57.75" customHeight="1">
      <c r="B17" s="42" t="str">
        <f>VLOOKUP(C17,[1]Cat!C:E,2,FALSE)</f>
        <v>Polo</v>
      </c>
      <c r="C17" s="42" t="str">
        <f t="shared" si="1"/>
        <v>01</v>
      </c>
      <c r="D17" s="43" t="s">
        <v>857</v>
      </c>
      <c r="E17" s="44" t="s">
        <v>969</v>
      </c>
      <c r="F17" s="45" t="str">
        <f>VLOOKUP(D17,'[1]Model List'!D:Y,3,FALSE)</f>
        <v>Apr</v>
      </c>
      <c r="G17" s="54" t="str">
        <f>VLOOKUP(D17,'[1]Model List'!D:Y,5,FALSE)</f>
        <v>CORE</v>
      </c>
      <c r="H17" s="47" t="s">
        <v>990</v>
      </c>
      <c r="I17" s="47" t="s">
        <v>972</v>
      </c>
      <c r="J17" s="42" t="s">
        <v>991</v>
      </c>
      <c r="K17" s="48" t="str">
        <f t="shared" si="0"/>
        <v>0101551426</v>
      </c>
      <c r="L17" s="45"/>
      <c r="M17" s="45"/>
      <c r="N17" s="49">
        <f>VLOOKUP(D17,'[1]Model List'!D:Q,11,FALSE)</f>
        <v>38.950000000000003</v>
      </c>
      <c r="O17" s="49">
        <f t="shared" si="2"/>
        <v>43.277777777777779</v>
      </c>
      <c r="P17" s="50">
        <v>290</v>
      </c>
      <c r="Q17" s="50">
        <v>29</v>
      </c>
      <c r="R17" s="51">
        <f t="shared" si="3"/>
        <v>9.6666666666666661</v>
      </c>
      <c r="S17" s="51">
        <v>1</v>
      </c>
      <c r="T17" s="50">
        <f t="shared" si="4"/>
        <v>188.5</v>
      </c>
      <c r="U17" s="52">
        <f t="shared" si="5"/>
        <v>0.77040966696139113</v>
      </c>
      <c r="V17" s="50">
        <f t="shared" si="6"/>
        <v>8410</v>
      </c>
      <c r="W17" s="50">
        <f t="shared" si="7"/>
        <v>5466.5</v>
      </c>
      <c r="X17" s="50">
        <f t="shared" si="8"/>
        <v>1255.0555555555557</v>
      </c>
      <c r="Y17" s="53">
        <f t="shared" si="9"/>
        <v>0.85076628352490424</v>
      </c>
      <c r="Z17" s="52">
        <f t="shared" si="10"/>
        <v>0.35</v>
      </c>
      <c r="AC17" s="65" t="s">
        <v>1174</v>
      </c>
      <c r="AD17" s="67">
        <v>3</v>
      </c>
      <c r="AE17" s="67">
        <v>0</v>
      </c>
      <c r="AF17" s="67">
        <v>5</v>
      </c>
      <c r="AG17" s="67">
        <v>4</v>
      </c>
      <c r="AH17" s="67">
        <v>4</v>
      </c>
      <c r="AI17" s="67">
        <v>0</v>
      </c>
      <c r="AJ17" s="67">
        <v>0</v>
      </c>
      <c r="AK17" s="67">
        <v>0</v>
      </c>
      <c r="AL17" s="67">
        <v>0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14">
        <v>16</v>
      </c>
    </row>
    <row r="18" spans="2:44" ht="57.75" customHeight="1">
      <c r="B18" s="42" t="str">
        <f>VLOOKUP(C18,[1]Cat!C:E,2,FALSE)</f>
        <v>Polo</v>
      </c>
      <c r="C18" s="42" t="str">
        <f t="shared" si="1"/>
        <v>01</v>
      </c>
      <c r="D18" s="43" t="s">
        <v>912</v>
      </c>
      <c r="E18" s="44" t="s">
        <v>969</v>
      </c>
      <c r="F18" s="45" t="str">
        <f>VLOOKUP(D18,'[1]Model List'!D:Y,3,FALSE)</f>
        <v>Apr</v>
      </c>
      <c r="G18" s="54" t="str">
        <f>VLOOKUP(D18,'[1]Model List'!D:Y,5,FALSE)</f>
        <v>CORE</v>
      </c>
      <c r="H18" s="47" t="s">
        <v>992</v>
      </c>
      <c r="I18" s="47" t="s">
        <v>993</v>
      </c>
      <c r="J18" s="42" t="s">
        <v>973</v>
      </c>
      <c r="K18" s="48" t="str">
        <f t="shared" si="0"/>
        <v>0101551501</v>
      </c>
      <c r="L18" s="45"/>
      <c r="M18" s="45"/>
      <c r="N18" s="49">
        <f>VLOOKUP(D18,'[1]Model List'!D:Q,11,FALSE)</f>
        <v>52.82</v>
      </c>
      <c r="O18" s="49">
        <f t="shared" si="2"/>
        <v>58.68888888888889</v>
      </c>
      <c r="P18" s="50">
        <v>330</v>
      </c>
      <c r="Q18" s="50">
        <v>31</v>
      </c>
      <c r="R18" s="51">
        <f t="shared" si="3"/>
        <v>10.333333333333334</v>
      </c>
      <c r="S18" s="51">
        <v>1</v>
      </c>
      <c r="T18" s="50">
        <f t="shared" si="4"/>
        <v>214.5</v>
      </c>
      <c r="U18" s="52">
        <f t="shared" si="5"/>
        <v>0.72639212639212636</v>
      </c>
      <c r="V18" s="50">
        <f t="shared" si="6"/>
        <v>10230</v>
      </c>
      <c r="W18" s="50">
        <f t="shared" si="7"/>
        <v>6649.5</v>
      </c>
      <c r="X18" s="50">
        <f t="shared" si="8"/>
        <v>1819.3555555555556</v>
      </c>
      <c r="Y18" s="53">
        <f t="shared" si="9"/>
        <v>0.82215488215488208</v>
      </c>
      <c r="Z18" s="52">
        <f t="shared" si="10"/>
        <v>0.35</v>
      </c>
      <c r="AC18" s="65" t="s">
        <v>1175</v>
      </c>
      <c r="AD18" s="67">
        <v>4</v>
      </c>
      <c r="AE18" s="67">
        <v>11</v>
      </c>
      <c r="AF18" s="67">
        <v>9</v>
      </c>
      <c r="AG18" s="67">
        <v>2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14">
        <v>26</v>
      </c>
    </row>
    <row r="19" spans="2:44" ht="57.75" customHeight="1">
      <c r="B19" s="42" t="str">
        <f>VLOOKUP(C19,[1]Cat!C:E,2,FALSE)</f>
        <v>Polo</v>
      </c>
      <c r="C19" s="42" t="str">
        <f t="shared" si="1"/>
        <v>01</v>
      </c>
      <c r="D19" s="43" t="s">
        <v>912</v>
      </c>
      <c r="E19" s="44" t="s">
        <v>969</v>
      </c>
      <c r="F19" s="45" t="str">
        <f>VLOOKUP(D19,'[1]Model List'!D:Y,3,FALSE)</f>
        <v>Apr</v>
      </c>
      <c r="G19" s="54" t="str">
        <f>VLOOKUP(D19,'[1]Model List'!D:Y,5,FALSE)</f>
        <v>CORE</v>
      </c>
      <c r="H19" s="47" t="s">
        <v>994</v>
      </c>
      <c r="I19" s="47" t="s">
        <v>993</v>
      </c>
      <c r="J19" s="42" t="s">
        <v>995</v>
      </c>
      <c r="K19" s="48" t="str">
        <f t="shared" si="0"/>
        <v>0101551502</v>
      </c>
      <c r="L19" s="45"/>
      <c r="M19" s="45"/>
      <c r="N19" s="49">
        <f>VLOOKUP(D19,'[1]Model List'!D:Q,11,FALSE)</f>
        <v>52.82</v>
      </c>
      <c r="O19" s="49">
        <f t="shared" si="2"/>
        <v>58.68888888888889</v>
      </c>
      <c r="P19" s="50">
        <v>330</v>
      </c>
      <c r="Q19" s="50">
        <v>31</v>
      </c>
      <c r="R19" s="51">
        <f t="shared" si="3"/>
        <v>10.333333333333334</v>
      </c>
      <c r="S19" s="51">
        <v>1</v>
      </c>
      <c r="T19" s="50">
        <f t="shared" si="4"/>
        <v>214.5</v>
      </c>
      <c r="U19" s="52">
        <f t="shared" si="5"/>
        <v>0.72639212639212636</v>
      </c>
      <c r="V19" s="50">
        <f t="shared" si="6"/>
        <v>10230</v>
      </c>
      <c r="W19" s="50">
        <f t="shared" si="7"/>
        <v>6649.5</v>
      </c>
      <c r="X19" s="50">
        <f t="shared" si="8"/>
        <v>1819.3555555555556</v>
      </c>
      <c r="Y19" s="53">
        <f t="shared" si="9"/>
        <v>0.82215488215488208</v>
      </c>
      <c r="Z19" s="52">
        <f t="shared" si="10"/>
        <v>0.35</v>
      </c>
      <c r="AC19" s="65" t="s">
        <v>1176</v>
      </c>
      <c r="AD19" s="67">
        <v>5</v>
      </c>
      <c r="AE19" s="67">
        <v>10</v>
      </c>
      <c r="AF19" s="67">
        <v>7</v>
      </c>
      <c r="AG19" s="67">
        <v>4</v>
      </c>
      <c r="AH19" s="67">
        <v>0</v>
      </c>
      <c r="AI19" s="67">
        <v>0</v>
      </c>
      <c r="AJ19" s="67">
        <v>0</v>
      </c>
      <c r="AK19" s="67">
        <v>0</v>
      </c>
      <c r="AL19" s="67">
        <v>0</v>
      </c>
      <c r="AM19" s="67">
        <v>0</v>
      </c>
      <c r="AN19" s="67">
        <v>0</v>
      </c>
      <c r="AO19" s="67">
        <v>0</v>
      </c>
      <c r="AP19" s="67">
        <v>0</v>
      </c>
      <c r="AQ19" s="67">
        <v>0</v>
      </c>
      <c r="AR19" s="14">
        <v>26</v>
      </c>
    </row>
    <row r="20" spans="2:44" ht="57.75" customHeight="1">
      <c r="B20" s="42" t="s">
        <v>996</v>
      </c>
      <c r="C20" s="42" t="str">
        <f t="shared" si="1"/>
        <v>02</v>
      </c>
      <c r="D20" s="43" t="s">
        <v>897</v>
      </c>
      <c r="E20" s="44" t="s">
        <v>969</v>
      </c>
      <c r="F20" s="45" t="str">
        <f>VLOOKUP(D20,'[1]Model List'!D:Y,3,FALSE)</f>
        <v>Apr</v>
      </c>
      <c r="G20" s="54" t="str">
        <f>VLOOKUP(D20,'[1]Model List'!D:Y,5,FALSE)</f>
        <v>CORE</v>
      </c>
      <c r="H20" s="47" t="s">
        <v>997</v>
      </c>
      <c r="I20" s="47" t="s">
        <v>998</v>
      </c>
      <c r="J20" s="42" t="s">
        <v>973</v>
      </c>
      <c r="K20" s="48" t="str">
        <f t="shared" si="0"/>
        <v>0102556301</v>
      </c>
      <c r="L20" s="45"/>
      <c r="M20" s="45"/>
      <c r="N20" s="49">
        <f>VLOOKUP(D20,'[1]Model List'!D:Q,11,FALSE)</f>
        <v>38.770000000000003</v>
      </c>
      <c r="O20" s="49">
        <f t="shared" si="2"/>
        <v>43.077777777777783</v>
      </c>
      <c r="P20" s="50">
        <v>190</v>
      </c>
      <c r="Q20" s="50">
        <v>29</v>
      </c>
      <c r="R20" s="51">
        <f t="shared" si="3"/>
        <v>9.6666666666666661</v>
      </c>
      <c r="S20" s="51">
        <v>1</v>
      </c>
      <c r="T20" s="50">
        <f t="shared" si="4"/>
        <v>123.5</v>
      </c>
      <c r="U20" s="52">
        <f t="shared" si="5"/>
        <v>0.65119208277103013</v>
      </c>
      <c r="V20" s="50">
        <f t="shared" si="6"/>
        <v>5510</v>
      </c>
      <c r="W20" s="50">
        <f t="shared" si="7"/>
        <v>3581.5</v>
      </c>
      <c r="X20" s="50">
        <f t="shared" si="8"/>
        <v>1249.2555555555557</v>
      </c>
      <c r="Y20" s="53">
        <f t="shared" si="9"/>
        <v>0.77327485380116956</v>
      </c>
      <c r="Z20" s="52">
        <f t="shared" si="10"/>
        <v>0.35</v>
      </c>
      <c r="AC20" s="65" t="s">
        <v>1177</v>
      </c>
      <c r="AD20" s="67">
        <v>1</v>
      </c>
      <c r="AE20" s="67">
        <v>9</v>
      </c>
      <c r="AF20" s="67">
        <v>5</v>
      </c>
      <c r="AG20" s="67">
        <v>1</v>
      </c>
      <c r="AH20" s="67">
        <v>0</v>
      </c>
      <c r="AI20" s="67">
        <v>0</v>
      </c>
      <c r="AJ20" s="67">
        <v>0</v>
      </c>
      <c r="AK20" s="67">
        <v>0</v>
      </c>
      <c r="AL20" s="67">
        <v>0</v>
      </c>
      <c r="AM20" s="67">
        <v>0</v>
      </c>
      <c r="AN20" s="67">
        <v>0</v>
      </c>
      <c r="AO20" s="67">
        <v>0</v>
      </c>
      <c r="AP20" s="67">
        <v>0</v>
      </c>
      <c r="AQ20" s="67">
        <v>0</v>
      </c>
      <c r="AR20" s="14">
        <v>16</v>
      </c>
    </row>
    <row r="21" spans="2:44" ht="57.75" customHeight="1">
      <c r="B21" s="42" t="s">
        <v>996</v>
      </c>
      <c r="C21" s="42" t="str">
        <f t="shared" si="1"/>
        <v>02</v>
      </c>
      <c r="D21" s="43" t="s">
        <v>897</v>
      </c>
      <c r="E21" s="44" t="s">
        <v>969</v>
      </c>
      <c r="F21" s="45" t="str">
        <f>VLOOKUP(D21,'[1]Model List'!D:Y,3,FALSE)</f>
        <v>Apr</v>
      </c>
      <c r="G21" s="54" t="str">
        <f>VLOOKUP(D21,'[1]Model List'!D:Y,5,FALSE)</f>
        <v>CORE</v>
      </c>
      <c r="H21" s="47" t="s">
        <v>999</v>
      </c>
      <c r="I21" s="47" t="s">
        <v>998</v>
      </c>
      <c r="J21" s="42" t="s">
        <v>1000</v>
      </c>
      <c r="K21" s="48" t="str">
        <f t="shared" si="0"/>
        <v>0102556304</v>
      </c>
      <c r="L21" s="45"/>
      <c r="M21" s="45"/>
      <c r="N21" s="49">
        <f>VLOOKUP(D21,'[1]Model List'!D:Q,11,FALSE)</f>
        <v>38.770000000000003</v>
      </c>
      <c r="O21" s="49">
        <f t="shared" si="2"/>
        <v>43.077777777777783</v>
      </c>
      <c r="P21" s="50">
        <v>190</v>
      </c>
      <c r="Q21" s="50">
        <v>29</v>
      </c>
      <c r="R21" s="51">
        <f t="shared" si="3"/>
        <v>9.6666666666666661</v>
      </c>
      <c r="S21" s="51">
        <v>1</v>
      </c>
      <c r="T21" s="50">
        <f t="shared" si="4"/>
        <v>123.5</v>
      </c>
      <c r="U21" s="52">
        <f t="shared" si="5"/>
        <v>0.65119208277103013</v>
      </c>
      <c r="V21" s="50">
        <f t="shared" si="6"/>
        <v>5510</v>
      </c>
      <c r="W21" s="50">
        <f t="shared" si="7"/>
        <v>3581.5</v>
      </c>
      <c r="X21" s="50">
        <f t="shared" si="8"/>
        <v>1249.2555555555557</v>
      </c>
      <c r="Y21" s="53">
        <f t="shared" si="9"/>
        <v>0.77327485380116956</v>
      </c>
      <c r="Z21" s="52">
        <f t="shared" si="10"/>
        <v>0.35</v>
      </c>
      <c r="AC21" s="65" t="s">
        <v>1178</v>
      </c>
      <c r="AD21" s="67">
        <v>2</v>
      </c>
      <c r="AE21" s="67">
        <v>8</v>
      </c>
      <c r="AF21" s="67">
        <v>5</v>
      </c>
      <c r="AG21" s="67">
        <v>2</v>
      </c>
      <c r="AH21" s="67">
        <v>0</v>
      </c>
      <c r="AI21" s="67">
        <v>0</v>
      </c>
      <c r="AJ21" s="67">
        <v>0</v>
      </c>
      <c r="AK21" s="67">
        <v>0</v>
      </c>
      <c r="AL21" s="67">
        <v>0</v>
      </c>
      <c r="AM21" s="67">
        <v>0</v>
      </c>
      <c r="AN21" s="67">
        <v>0</v>
      </c>
      <c r="AO21" s="67">
        <v>0</v>
      </c>
      <c r="AP21" s="67">
        <v>0</v>
      </c>
      <c r="AQ21" s="67">
        <v>0</v>
      </c>
      <c r="AR21" s="14">
        <v>17</v>
      </c>
    </row>
    <row r="22" spans="2:44" ht="57.75" customHeight="1">
      <c r="B22" s="42" t="s">
        <v>996</v>
      </c>
      <c r="C22" s="42" t="str">
        <f t="shared" si="1"/>
        <v>02</v>
      </c>
      <c r="D22" s="70" t="s">
        <v>897</v>
      </c>
      <c r="E22" s="44" t="s">
        <v>969</v>
      </c>
      <c r="F22" s="45" t="str">
        <f>VLOOKUP(D22,'[1]Model List'!D:Y,3,FALSE)</f>
        <v>Apr</v>
      </c>
      <c r="G22" s="54" t="str">
        <f>VLOOKUP(D22,'[1]Model List'!D:Y,5,FALSE)</f>
        <v>CORE</v>
      </c>
      <c r="H22" s="47" t="s">
        <v>994</v>
      </c>
      <c r="I22" s="47" t="s">
        <v>998</v>
      </c>
      <c r="J22" s="42" t="s">
        <v>1001</v>
      </c>
      <c r="K22" s="48" t="str">
        <f t="shared" si="0"/>
        <v>0102556306</v>
      </c>
      <c r="L22" s="45"/>
      <c r="M22" s="45"/>
      <c r="N22" s="49">
        <f>VLOOKUP(D22,'[1]Model List'!D:Q,11,FALSE)</f>
        <v>38.770000000000003</v>
      </c>
      <c r="O22" s="49">
        <f t="shared" si="2"/>
        <v>43.077777777777783</v>
      </c>
      <c r="P22" s="50">
        <v>190</v>
      </c>
      <c r="Q22" s="50">
        <v>29</v>
      </c>
      <c r="R22" s="51">
        <f t="shared" si="3"/>
        <v>9.6666666666666661</v>
      </c>
      <c r="S22" s="51">
        <v>1</v>
      </c>
      <c r="T22" s="50">
        <f t="shared" si="4"/>
        <v>123.5</v>
      </c>
      <c r="U22" s="52">
        <f t="shared" si="5"/>
        <v>0.65119208277103013</v>
      </c>
      <c r="V22" s="50">
        <f t="shared" si="6"/>
        <v>5510</v>
      </c>
      <c r="W22" s="50">
        <f t="shared" si="7"/>
        <v>3581.5</v>
      </c>
      <c r="X22" s="50">
        <f t="shared" si="8"/>
        <v>1249.2555555555557</v>
      </c>
      <c r="Y22" s="53">
        <f t="shared" si="9"/>
        <v>0.77327485380116956</v>
      </c>
      <c r="Z22" s="52">
        <f t="shared" si="10"/>
        <v>0.35</v>
      </c>
      <c r="AC22" s="65" t="s">
        <v>1179</v>
      </c>
      <c r="AD22" s="67">
        <v>3</v>
      </c>
      <c r="AE22" s="67">
        <v>10</v>
      </c>
      <c r="AF22" s="67">
        <v>5</v>
      </c>
      <c r="AG22" s="67">
        <v>2</v>
      </c>
      <c r="AH22" s="67">
        <v>0</v>
      </c>
      <c r="AI22" s="67">
        <v>0</v>
      </c>
      <c r="AJ22" s="67">
        <v>0</v>
      </c>
      <c r="AK22" s="67">
        <v>0</v>
      </c>
      <c r="AL22" s="67">
        <v>0</v>
      </c>
      <c r="AM22" s="67">
        <v>0</v>
      </c>
      <c r="AN22" s="67">
        <v>0</v>
      </c>
      <c r="AO22" s="67">
        <v>0</v>
      </c>
      <c r="AP22" s="67">
        <v>0</v>
      </c>
      <c r="AQ22" s="67">
        <v>0</v>
      </c>
      <c r="AR22" s="14">
        <v>20</v>
      </c>
    </row>
    <row r="23" spans="2:44" ht="57.75" customHeight="1">
      <c r="B23" s="42" t="s">
        <v>996</v>
      </c>
      <c r="C23" s="42" t="str">
        <f t="shared" si="1"/>
        <v>02</v>
      </c>
      <c r="D23" s="43" t="s">
        <v>908</v>
      </c>
      <c r="E23" s="44" t="s">
        <v>969</v>
      </c>
      <c r="F23" s="45" t="str">
        <f>VLOOKUP(D23,'[1]Model List'!D:Y,3,FALSE)</f>
        <v>Apr</v>
      </c>
      <c r="G23" s="54" t="str">
        <f>VLOOKUP(D23,'[1]Model List'!D:Y,5,FALSE)</f>
        <v>CORE</v>
      </c>
      <c r="H23" s="47" t="s">
        <v>988</v>
      </c>
      <c r="I23" s="47" t="s">
        <v>998</v>
      </c>
      <c r="J23" s="42" t="s">
        <v>973</v>
      </c>
      <c r="K23" s="48" t="str">
        <f t="shared" si="0"/>
        <v>0102556401</v>
      </c>
      <c r="L23" s="45"/>
      <c r="M23" s="45"/>
      <c r="N23" s="49">
        <f>VLOOKUP(D23,'[1]Model List'!D:Q,11,FALSE)</f>
        <v>47.33</v>
      </c>
      <c r="O23" s="49">
        <f t="shared" si="2"/>
        <v>52.588888888888889</v>
      </c>
      <c r="P23" s="50">
        <v>230</v>
      </c>
      <c r="Q23" s="50">
        <v>30</v>
      </c>
      <c r="R23" s="51">
        <f t="shared" si="3"/>
        <v>10</v>
      </c>
      <c r="S23" s="51">
        <v>1</v>
      </c>
      <c r="T23" s="50">
        <f t="shared" si="4"/>
        <v>149.5</v>
      </c>
      <c r="U23" s="52">
        <f t="shared" si="5"/>
        <v>0.64823485693050908</v>
      </c>
      <c r="V23" s="50">
        <f t="shared" si="6"/>
        <v>6900</v>
      </c>
      <c r="W23" s="50">
        <f t="shared" si="7"/>
        <v>4485</v>
      </c>
      <c r="X23" s="50">
        <f t="shared" si="8"/>
        <v>1577.6666666666667</v>
      </c>
      <c r="Y23" s="53">
        <f t="shared" si="9"/>
        <v>0.77135265700483091</v>
      </c>
      <c r="Z23" s="52">
        <f t="shared" si="10"/>
        <v>0.35</v>
      </c>
      <c r="AC23" s="65" t="s">
        <v>1180</v>
      </c>
      <c r="AD23" s="67">
        <v>3</v>
      </c>
      <c r="AE23" s="67">
        <v>10</v>
      </c>
      <c r="AF23" s="67">
        <v>5</v>
      </c>
      <c r="AG23" s="67">
        <v>5</v>
      </c>
      <c r="AH23" s="67">
        <v>0</v>
      </c>
      <c r="AI23" s="67">
        <v>0</v>
      </c>
      <c r="AJ23" s="67">
        <v>0</v>
      </c>
      <c r="AK23" s="67">
        <v>0</v>
      </c>
      <c r="AL23" s="67">
        <v>0</v>
      </c>
      <c r="AM23" s="67">
        <v>0</v>
      </c>
      <c r="AN23" s="67">
        <v>0</v>
      </c>
      <c r="AO23" s="67">
        <v>0</v>
      </c>
      <c r="AP23" s="67">
        <v>0</v>
      </c>
      <c r="AQ23" s="67">
        <v>0</v>
      </c>
      <c r="AR23" s="14">
        <v>23</v>
      </c>
    </row>
    <row r="24" spans="2:44" ht="57.75" customHeight="1">
      <c r="B24" s="42" t="s">
        <v>996</v>
      </c>
      <c r="C24" s="42" t="str">
        <f t="shared" si="1"/>
        <v>02</v>
      </c>
      <c r="D24" s="43" t="s">
        <v>908</v>
      </c>
      <c r="E24" s="44" t="s">
        <v>969</v>
      </c>
      <c r="F24" s="45" t="str">
        <f>VLOOKUP(D24,'[1]Model List'!D:Y,3,FALSE)</f>
        <v>Apr</v>
      </c>
      <c r="G24" s="54" t="str">
        <f>VLOOKUP(D24,'[1]Model List'!D:Y,5,FALSE)</f>
        <v>CORE</v>
      </c>
      <c r="H24" s="47" t="s">
        <v>986</v>
      </c>
      <c r="I24" s="47" t="s">
        <v>998</v>
      </c>
      <c r="J24" s="42" t="s">
        <v>995</v>
      </c>
      <c r="K24" s="48" t="str">
        <f t="shared" si="0"/>
        <v>0102556402</v>
      </c>
      <c r="L24" s="45"/>
      <c r="M24" s="45"/>
      <c r="N24" s="49">
        <f>VLOOKUP(D24,'[1]Model List'!D:Q,11,FALSE)</f>
        <v>47.33</v>
      </c>
      <c r="O24" s="49">
        <f t="shared" si="2"/>
        <v>52.588888888888889</v>
      </c>
      <c r="P24" s="50">
        <v>230</v>
      </c>
      <c r="Q24" s="50">
        <v>30</v>
      </c>
      <c r="R24" s="51">
        <f t="shared" si="3"/>
        <v>10</v>
      </c>
      <c r="S24" s="51">
        <v>1</v>
      </c>
      <c r="T24" s="50">
        <f t="shared" si="4"/>
        <v>149.5</v>
      </c>
      <c r="U24" s="52">
        <f t="shared" si="5"/>
        <v>0.64823485693050908</v>
      </c>
      <c r="V24" s="50">
        <f t="shared" si="6"/>
        <v>6900</v>
      </c>
      <c r="W24" s="50">
        <f t="shared" si="7"/>
        <v>4485</v>
      </c>
      <c r="X24" s="50">
        <f t="shared" si="8"/>
        <v>1577.6666666666667</v>
      </c>
      <c r="Y24" s="53">
        <f t="shared" si="9"/>
        <v>0.77135265700483091</v>
      </c>
      <c r="Z24" s="52">
        <f t="shared" si="10"/>
        <v>0.35</v>
      </c>
      <c r="AC24" s="65" t="s">
        <v>1181</v>
      </c>
      <c r="AD24" s="67">
        <v>2</v>
      </c>
      <c r="AE24" s="67">
        <v>10</v>
      </c>
      <c r="AF24" s="67">
        <v>7</v>
      </c>
      <c r="AG24" s="67">
        <v>4</v>
      </c>
      <c r="AH24" s="67">
        <v>0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14">
        <v>23</v>
      </c>
    </row>
    <row r="25" spans="2:44" ht="57.75" customHeight="1">
      <c r="B25" s="42" t="s">
        <v>996</v>
      </c>
      <c r="C25" s="42" t="str">
        <f t="shared" si="1"/>
        <v>02</v>
      </c>
      <c r="D25" s="43" t="s">
        <v>908</v>
      </c>
      <c r="E25" s="44" t="s">
        <v>969</v>
      </c>
      <c r="F25" s="45" t="str">
        <f>VLOOKUP(D25,'[1]Model List'!D:Y,3,FALSE)</f>
        <v>Apr</v>
      </c>
      <c r="G25" s="54" t="str">
        <f>VLOOKUP(D25,'[1]Model List'!D:Y,5,FALSE)</f>
        <v>CORE</v>
      </c>
      <c r="H25" s="47" t="s">
        <v>990</v>
      </c>
      <c r="I25" s="47" t="s">
        <v>998</v>
      </c>
      <c r="J25" s="42" t="s">
        <v>1002</v>
      </c>
      <c r="K25" s="48" t="str">
        <f t="shared" si="0"/>
        <v>0102556403</v>
      </c>
      <c r="L25" s="45"/>
      <c r="M25" s="45"/>
      <c r="N25" s="49">
        <f>VLOOKUP(D25,'[1]Model List'!D:Q,11,FALSE)</f>
        <v>47.33</v>
      </c>
      <c r="O25" s="49">
        <f t="shared" si="2"/>
        <v>52.588888888888889</v>
      </c>
      <c r="P25" s="50">
        <v>230</v>
      </c>
      <c r="Q25" s="50">
        <v>30</v>
      </c>
      <c r="R25" s="51">
        <f t="shared" si="3"/>
        <v>10</v>
      </c>
      <c r="S25" s="51">
        <v>1</v>
      </c>
      <c r="T25" s="50">
        <f t="shared" si="4"/>
        <v>149.5</v>
      </c>
      <c r="U25" s="52">
        <f t="shared" si="5"/>
        <v>0.64823485693050908</v>
      </c>
      <c r="V25" s="50">
        <f t="shared" si="6"/>
        <v>6900</v>
      </c>
      <c r="W25" s="50">
        <f t="shared" si="7"/>
        <v>4485</v>
      </c>
      <c r="X25" s="50">
        <f t="shared" si="8"/>
        <v>1577.6666666666667</v>
      </c>
      <c r="Y25" s="53">
        <f t="shared" si="9"/>
        <v>0.77135265700483091</v>
      </c>
      <c r="Z25" s="52">
        <f t="shared" si="10"/>
        <v>0.35</v>
      </c>
      <c r="AC25" s="65" t="s">
        <v>1182</v>
      </c>
      <c r="AD25" s="67">
        <v>3</v>
      </c>
      <c r="AE25" s="67">
        <v>10</v>
      </c>
      <c r="AF25" s="67">
        <v>7</v>
      </c>
      <c r="AG25" s="67">
        <v>4</v>
      </c>
      <c r="AH25" s="67">
        <v>0</v>
      </c>
      <c r="AI25" s="67">
        <v>0</v>
      </c>
      <c r="AJ25" s="67">
        <v>0</v>
      </c>
      <c r="AK25" s="67">
        <v>0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7">
        <v>0</v>
      </c>
      <c r="AR25" s="14">
        <v>24</v>
      </c>
    </row>
    <row r="26" spans="2:44" ht="57.75" customHeight="1">
      <c r="B26" s="42" t="s">
        <v>996</v>
      </c>
      <c r="C26" s="42" t="str">
        <f t="shared" si="1"/>
        <v>02</v>
      </c>
      <c r="D26" s="43" t="s">
        <v>859</v>
      </c>
      <c r="E26" s="44" t="s">
        <v>969</v>
      </c>
      <c r="F26" s="45" t="str">
        <f>VLOOKUP(D26,'[1]Model List'!D:Y,3,FALSE)</f>
        <v>Apr</v>
      </c>
      <c r="G26" s="54" t="str">
        <f>VLOOKUP(D26,'[1]Model List'!D:Y,5,FALSE)</f>
        <v>CORE</v>
      </c>
      <c r="H26" s="47" t="s">
        <v>984</v>
      </c>
      <c r="I26" s="47" t="s">
        <v>998</v>
      </c>
      <c r="J26" s="42" t="s">
        <v>973</v>
      </c>
      <c r="K26" s="48" t="str">
        <f t="shared" si="0"/>
        <v>0102556501</v>
      </c>
      <c r="L26" s="45"/>
      <c r="M26" s="45"/>
      <c r="N26" s="49">
        <f>VLOOKUP(D26,'[1]Model List'!D:Q,11,FALSE)</f>
        <v>23</v>
      </c>
      <c r="O26" s="49">
        <f t="shared" si="2"/>
        <v>25.555555555555554</v>
      </c>
      <c r="P26" s="50">
        <v>190</v>
      </c>
      <c r="Q26" s="50">
        <v>30</v>
      </c>
      <c r="R26" s="51">
        <f t="shared" si="3"/>
        <v>10</v>
      </c>
      <c r="S26" s="51">
        <v>1</v>
      </c>
      <c r="T26" s="50">
        <f t="shared" si="4"/>
        <v>123.5</v>
      </c>
      <c r="U26" s="52">
        <f t="shared" si="5"/>
        <v>0.79307242465137195</v>
      </c>
      <c r="V26" s="50">
        <f t="shared" si="6"/>
        <v>5700</v>
      </c>
      <c r="W26" s="50">
        <f t="shared" si="7"/>
        <v>3705</v>
      </c>
      <c r="X26" s="50">
        <f t="shared" si="8"/>
        <v>766.66666666666663</v>
      </c>
      <c r="Y26" s="53">
        <f t="shared" si="9"/>
        <v>0.86549707602339176</v>
      </c>
      <c r="Z26" s="52">
        <f t="shared" si="10"/>
        <v>0.35</v>
      </c>
      <c r="AC26" s="65" t="s">
        <v>1183</v>
      </c>
      <c r="AD26" s="67">
        <v>0</v>
      </c>
      <c r="AE26" s="67">
        <v>7</v>
      </c>
      <c r="AF26" s="67">
        <v>4</v>
      </c>
      <c r="AG26" s="67">
        <v>1</v>
      </c>
      <c r="AH26" s="67">
        <v>0</v>
      </c>
      <c r="AI26" s="67">
        <v>0</v>
      </c>
      <c r="AJ26" s="67">
        <v>0</v>
      </c>
      <c r="AK26" s="67">
        <v>0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14">
        <v>12</v>
      </c>
    </row>
    <row r="27" spans="2:44" ht="57.75" customHeight="1">
      <c r="B27" s="42" t="s">
        <v>996</v>
      </c>
      <c r="C27" s="42" t="str">
        <f t="shared" si="1"/>
        <v>02</v>
      </c>
      <c r="D27" s="43" t="s">
        <v>859</v>
      </c>
      <c r="E27" s="44" t="s">
        <v>969</v>
      </c>
      <c r="F27" s="45" t="str">
        <f>VLOOKUP(D27,'[1]Model List'!D:Y,3,FALSE)</f>
        <v>Apr</v>
      </c>
      <c r="G27" s="54" t="str">
        <f>VLOOKUP(D27,'[1]Model List'!D:Y,5,FALSE)</f>
        <v>CORE</v>
      </c>
      <c r="H27" s="47" t="s">
        <v>986</v>
      </c>
      <c r="I27" s="47" t="s">
        <v>998</v>
      </c>
      <c r="J27" s="42" t="s">
        <v>995</v>
      </c>
      <c r="K27" s="48" t="str">
        <f t="shared" si="0"/>
        <v>0102556502</v>
      </c>
      <c r="L27" s="45"/>
      <c r="M27" s="45"/>
      <c r="N27" s="49">
        <f>VLOOKUP(D27,'[1]Model List'!D:Q,11,FALSE)</f>
        <v>23</v>
      </c>
      <c r="O27" s="49">
        <f t="shared" si="2"/>
        <v>25.555555555555554</v>
      </c>
      <c r="P27" s="50">
        <v>190</v>
      </c>
      <c r="Q27" s="50">
        <v>30</v>
      </c>
      <c r="R27" s="51">
        <f t="shared" si="3"/>
        <v>10</v>
      </c>
      <c r="S27" s="51">
        <v>1</v>
      </c>
      <c r="T27" s="50">
        <f t="shared" si="4"/>
        <v>123.5</v>
      </c>
      <c r="U27" s="52">
        <f t="shared" si="5"/>
        <v>0.79307242465137195</v>
      </c>
      <c r="V27" s="50">
        <f t="shared" si="6"/>
        <v>5700</v>
      </c>
      <c r="W27" s="50">
        <f t="shared" si="7"/>
        <v>3705</v>
      </c>
      <c r="X27" s="50">
        <f t="shared" si="8"/>
        <v>766.66666666666663</v>
      </c>
      <c r="Y27" s="53">
        <f t="shared" si="9"/>
        <v>0.86549707602339176</v>
      </c>
      <c r="Z27" s="52">
        <f t="shared" si="10"/>
        <v>0.35</v>
      </c>
      <c r="AC27" s="65" t="s">
        <v>1184</v>
      </c>
      <c r="AD27" s="67">
        <v>2</v>
      </c>
      <c r="AE27" s="67">
        <v>1</v>
      </c>
      <c r="AF27" s="67">
        <v>0</v>
      </c>
      <c r="AG27" s="67">
        <v>3</v>
      </c>
      <c r="AH27" s="67">
        <v>0</v>
      </c>
      <c r="AI27" s="67">
        <v>0</v>
      </c>
      <c r="AJ27" s="67">
        <v>0</v>
      </c>
      <c r="AK27" s="67">
        <v>0</v>
      </c>
      <c r="AL27" s="67">
        <v>0</v>
      </c>
      <c r="AM27" s="67">
        <v>0</v>
      </c>
      <c r="AN27" s="67">
        <v>0</v>
      </c>
      <c r="AO27" s="67">
        <v>0</v>
      </c>
      <c r="AP27" s="67">
        <v>0</v>
      </c>
      <c r="AQ27" s="67">
        <v>0</v>
      </c>
      <c r="AR27" s="14">
        <v>6</v>
      </c>
    </row>
    <row r="28" spans="2:44" ht="57.75" customHeight="1">
      <c r="B28" s="42" t="s">
        <v>996</v>
      </c>
      <c r="C28" s="42" t="str">
        <f t="shared" si="1"/>
        <v>02</v>
      </c>
      <c r="D28" s="43" t="s">
        <v>859</v>
      </c>
      <c r="E28" s="44" t="s">
        <v>969</v>
      </c>
      <c r="F28" s="45" t="str">
        <f>VLOOKUP(D28,'[1]Model List'!D:Y,3,FALSE)</f>
        <v>Apr</v>
      </c>
      <c r="G28" s="54" t="str">
        <f>VLOOKUP(D28,'[1]Model List'!D:Y,5,FALSE)</f>
        <v>CORE</v>
      </c>
      <c r="H28" s="47" t="s">
        <v>988</v>
      </c>
      <c r="I28" s="47" t="s">
        <v>998</v>
      </c>
      <c r="J28" s="42" t="s">
        <v>1002</v>
      </c>
      <c r="K28" s="48" t="str">
        <f t="shared" si="0"/>
        <v>0102556503</v>
      </c>
      <c r="L28" s="45"/>
      <c r="M28" s="45"/>
      <c r="N28" s="49">
        <f>VLOOKUP(D28,'[1]Model List'!D:Q,11,FALSE)</f>
        <v>23</v>
      </c>
      <c r="O28" s="49">
        <f t="shared" si="2"/>
        <v>25.555555555555554</v>
      </c>
      <c r="P28" s="50">
        <v>190</v>
      </c>
      <c r="Q28" s="50">
        <v>30</v>
      </c>
      <c r="R28" s="51">
        <f t="shared" si="3"/>
        <v>10</v>
      </c>
      <c r="S28" s="51">
        <v>1</v>
      </c>
      <c r="T28" s="50">
        <f t="shared" si="4"/>
        <v>123.5</v>
      </c>
      <c r="U28" s="52">
        <f t="shared" si="5"/>
        <v>0.79307242465137195</v>
      </c>
      <c r="V28" s="50">
        <f t="shared" si="6"/>
        <v>5700</v>
      </c>
      <c r="W28" s="50">
        <f t="shared" si="7"/>
        <v>3705</v>
      </c>
      <c r="X28" s="50">
        <f t="shared" si="8"/>
        <v>766.66666666666663</v>
      </c>
      <c r="Y28" s="53">
        <f t="shared" si="9"/>
        <v>0.86549707602339176</v>
      </c>
      <c r="Z28" s="52">
        <f t="shared" si="10"/>
        <v>0.35</v>
      </c>
      <c r="AC28" s="65" t="s">
        <v>1185</v>
      </c>
      <c r="AD28" s="67">
        <v>1</v>
      </c>
      <c r="AE28" s="67">
        <v>8</v>
      </c>
      <c r="AF28" s="67">
        <v>1</v>
      </c>
      <c r="AG28" s="67">
        <v>1</v>
      </c>
      <c r="AH28" s="67">
        <v>0</v>
      </c>
      <c r="AI28" s="67">
        <v>0</v>
      </c>
      <c r="AJ28" s="67">
        <v>0</v>
      </c>
      <c r="AK28" s="67">
        <v>0</v>
      </c>
      <c r="AL28" s="67">
        <v>0</v>
      </c>
      <c r="AM28" s="67">
        <v>0</v>
      </c>
      <c r="AN28" s="67">
        <v>0</v>
      </c>
      <c r="AO28" s="67">
        <v>0</v>
      </c>
      <c r="AP28" s="67">
        <v>0</v>
      </c>
      <c r="AQ28" s="67">
        <v>0</v>
      </c>
      <c r="AR28" s="14">
        <v>11</v>
      </c>
    </row>
    <row r="29" spans="2:44" ht="57.75" customHeight="1">
      <c r="B29" s="42" t="s">
        <v>996</v>
      </c>
      <c r="C29" s="42" t="str">
        <f t="shared" si="1"/>
        <v>02</v>
      </c>
      <c r="D29" s="70" t="s">
        <v>859</v>
      </c>
      <c r="E29" s="44" t="s">
        <v>969</v>
      </c>
      <c r="F29" s="45" t="str">
        <f>VLOOKUP(D29,'[1]Model List'!D:Y,3,FALSE)</f>
        <v>Apr</v>
      </c>
      <c r="G29" s="54" t="str">
        <f>VLOOKUP(D29,'[1]Model List'!D:Y,5,FALSE)</f>
        <v>CORE</v>
      </c>
      <c r="H29" s="47" t="s">
        <v>1003</v>
      </c>
      <c r="I29" s="47" t="s">
        <v>998</v>
      </c>
      <c r="J29" s="42" t="s">
        <v>975</v>
      </c>
      <c r="K29" s="48" t="str">
        <f t="shared" si="0"/>
        <v>0102556507</v>
      </c>
      <c r="L29" s="45"/>
      <c r="M29" s="45"/>
      <c r="N29" s="49">
        <f>VLOOKUP(D29,'[1]Model List'!D:Q,11,FALSE)</f>
        <v>23</v>
      </c>
      <c r="O29" s="49">
        <f t="shared" si="2"/>
        <v>25.555555555555554</v>
      </c>
      <c r="P29" s="50">
        <v>190</v>
      </c>
      <c r="Q29" s="50">
        <v>30</v>
      </c>
      <c r="R29" s="51">
        <f t="shared" si="3"/>
        <v>10</v>
      </c>
      <c r="S29" s="51">
        <v>1</v>
      </c>
      <c r="T29" s="50">
        <f t="shared" si="4"/>
        <v>123.5</v>
      </c>
      <c r="U29" s="52">
        <f t="shared" si="5"/>
        <v>0.79307242465137195</v>
      </c>
      <c r="V29" s="50">
        <f t="shared" si="6"/>
        <v>5700</v>
      </c>
      <c r="W29" s="50">
        <f t="shared" si="7"/>
        <v>3705</v>
      </c>
      <c r="X29" s="50">
        <f t="shared" si="8"/>
        <v>766.66666666666663</v>
      </c>
      <c r="Y29" s="53">
        <f t="shared" si="9"/>
        <v>0.86549707602339176</v>
      </c>
      <c r="Z29" s="52">
        <f t="shared" si="10"/>
        <v>0.35</v>
      </c>
      <c r="AC29" s="65" t="s">
        <v>1186</v>
      </c>
      <c r="AD29" s="67">
        <v>4</v>
      </c>
      <c r="AE29" s="67">
        <v>8</v>
      </c>
      <c r="AF29" s="67">
        <v>5</v>
      </c>
      <c r="AG29" s="67">
        <v>3</v>
      </c>
      <c r="AH29" s="67">
        <v>0</v>
      </c>
      <c r="AI29" s="67">
        <v>0</v>
      </c>
      <c r="AJ29" s="67">
        <v>0</v>
      </c>
      <c r="AK29" s="67">
        <v>0</v>
      </c>
      <c r="AL29" s="67">
        <v>0</v>
      </c>
      <c r="AM29" s="67">
        <v>0</v>
      </c>
      <c r="AN29" s="67">
        <v>0</v>
      </c>
      <c r="AO29" s="67">
        <v>0</v>
      </c>
      <c r="AP29" s="67">
        <v>0</v>
      </c>
      <c r="AQ29" s="67">
        <v>0</v>
      </c>
      <c r="AR29" s="14">
        <v>20</v>
      </c>
    </row>
    <row r="30" spans="2:44" ht="57.75" customHeight="1">
      <c r="B30" s="42" t="s">
        <v>996</v>
      </c>
      <c r="C30" s="42" t="str">
        <f t="shared" si="1"/>
        <v>02</v>
      </c>
      <c r="D30" s="43" t="s">
        <v>859</v>
      </c>
      <c r="E30" s="44" t="s">
        <v>969</v>
      </c>
      <c r="F30" s="45" t="str">
        <f>VLOOKUP(D30,'[1]Model List'!D:Y,3,FALSE)</f>
        <v>Apr</v>
      </c>
      <c r="G30" s="54" t="str">
        <f>VLOOKUP(D30,'[1]Model List'!D:Y,5,FALSE)</f>
        <v>CORE</v>
      </c>
      <c r="H30" s="47" t="s">
        <v>976</v>
      </c>
      <c r="I30" s="47" t="s">
        <v>998</v>
      </c>
      <c r="J30" s="42" t="s">
        <v>1004</v>
      </c>
      <c r="K30" s="48" t="str">
        <f t="shared" si="0"/>
        <v>0102556508</v>
      </c>
      <c r="L30" s="45"/>
      <c r="M30" s="45"/>
      <c r="N30" s="49">
        <f>VLOOKUP(D30,'[1]Model List'!D:Q,11,FALSE)</f>
        <v>23</v>
      </c>
      <c r="O30" s="49">
        <f t="shared" si="2"/>
        <v>25.555555555555554</v>
      </c>
      <c r="P30" s="50">
        <v>190</v>
      </c>
      <c r="Q30" s="50">
        <v>30</v>
      </c>
      <c r="R30" s="51">
        <f t="shared" si="3"/>
        <v>10</v>
      </c>
      <c r="S30" s="51">
        <v>1</v>
      </c>
      <c r="T30" s="50">
        <f t="shared" si="4"/>
        <v>123.5</v>
      </c>
      <c r="U30" s="52">
        <f t="shared" si="5"/>
        <v>0.79307242465137195</v>
      </c>
      <c r="V30" s="50">
        <f t="shared" si="6"/>
        <v>5700</v>
      </c>
      <c r="W30" s="50">
        <f t="shared" si="7"/>
        <v>3705</v>
      </c>
      <c r="X30" s="50">
        <f t="shared" si="8"/>
        <v>766.66666666666663</v>
      </c>
      <c r="Y30" s="53">
        <f t="shared" si="9"/>
        <v>0.86549707602339176</v>
      </c>
      <c r="Z30" s="52">
        <f t="shared" si="10"/>
        <v>0.35</v>
      </c>
      <c r="AC30" s="65" t="s">
        <v>1187</v>
      </c>
      <c r="AD30" s="67">
        <v>3</v>
      </c>
      <c r="AE30" s="67">
        <v>10</v>
      </c>
      <c r="AF30" s="67">
        <v>4</v>
      </c>
      <c r="AG30" s="67">
        <v>2</v>
      </c>
      <c r="AH30" s="67">
        <v>0</v>
      </c>
      <c r="AI30" s="67">
        <v>0</v>
      </c>
      <c r="AJ30" s="67">
        <v>0</v>
      </c>
      <c r="AK30" s="67">
        <v>0</v>
      </c>
      <c r="AL30" s="67">
        <v>0</v>
      </c>
      <c r="AM30" s="67">
        <v>0</v>
      </c>
      <c r="AN30" s="67">
        <v>0</v>
      </c>
      <c r="AO30" s="67">
        <v>0</v>
      </c>
      <c r="AP30" s="67">
        <v>0</v>
      </c>
      <c r="AQ30" s="67">
        <v>0</v>
      </c>
      <c r="AR30" s="14">
        <v>19</v>
      </c>
    </row>
    <row r="31" spans="2:44" ht="57.75" customHeight="1">
      <c r="B31" s="42" t="s">
        <v>996</v>
      </c>
      <c r="C31" s="42" t="str">
        <f t="shared" si="1"/>
        <v>02</v>
      </c>
      <c r="D31" s="43" t="s">
        <v>859</v>
      </c>
      <c r="E31" s="44" t="s">
        <v>969</v>
      </c>
      <c r="F31" s="45" t="str">
        <f>VLOOKUP(D31,'[1]Model List'!D:Y,3,FALSE)</f>
        <v>Apr</v>
      </c>
      <c r="G31" s="54" t="str">
        <f>VLOOKUP(D31,'[1]Model List'!D:Y,5,FALSE)</f>
        <v>CORE</v>
      </c>
      <c r="H31" s="47" t="s">
        <v>1005</v>
      </c>
      <c r="I31" s="47" t="s">
        <v>998</v>
      </c>
      <c r="J31" s="42" t="s">
        <v>1006</v>
      </c>
      <c r="K31" s="48" t="str">
        <f t="shared" si="0"/>
        <v>0102556512</v>
      </c>
      <c r="L31" s="45"/>
      <c r="M31" s="45"/>
      <c r="N31" s="49">
        <f>VLOOKUP(D31,'[1]Model List'!D:Q,11,FALSE)</f>
        <v>23</v>
      </c>
      <c r="O31" s="49">
        <f t="shared" si="2"/>
        <v>25.555555555555554</v>
      </c>
      <c r="P31" s="50">
        <v>190</v>
      </c>
      <c r="Q31" s="50">
        <v>30</v>
      </c>
      <c r="R31" s="51">
        <f t="shared" si="3"/>
        <v>10</v>
      </c>
      <c r="S31" s="51">
        <v>1</v>
      </c>
      <c r="T31" s="50">
        <f t="shared" si="4"/>
        <v>123.5</v>
      </c>
      <c r="U31" s="52">
        <f t="shared" si="5"/>
        <v>0.79307242465137195</v>
      </c>
      <c r="V31" s="50">
        <f t="shared" si="6"/>
        <v>5700</v>
      </c>
      <c r="W31" s="50">
        <f t="shared" si="7"/>
        <v>3705</v>
      </c>
      <c r="X31" s="50">
        <f t="shared" si="8"/>
        <v>766.66666666666663</v>
      </c>
      <c r="Y31" s="53">
        <f t="shared" si="9"/>
        <v>0.86549707602339176</v>
      </c>
      <c r="Z31" s="52">
        <f t="shared" si="10"/>
        <v>0.35</v>
      </c>
      <c r="AC31" s="65" t="s">
        <v>1188</v>
      </c>
      <c r="AD31" s="67">
        <v>3</v>
      </c>
      <c r="AE31" s="67">
        <v>11</v>
      </c>
      <c r="AF31" s="67">
        <v>4</v>
      </c>
      <c r="AG31" s="67">
        <v>2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14">
        <v>20</v>
      </c>
    </row>
    <row r="32" spans="2:44" ht="57.75" customHeight="1">
      <c r="B32" s="42" t="s">
        <v>996</v>
      </c>
      <c r="C32" s="42" t="str">
        <f t="shared" si="1"/>
        <v>02</v>
      </c>
      <c r="D32" s="43" t="s">
        <v>859</v>
      </c>
      <c r="E32" s="44" t="s">
        <v>969</v>
      </c>
      <c r="F32" s="45" t="str">
        <f>VLOOKUP(D32,'[1]Model List'!D:Y,3,FALSE)</f>
        <v>Apr</v>
      </c>
      <c r="G32" s="54" t="str">
        <f>VLOOKUP(D32,'[1]Model List'!D:Y,5,FALSE)</f>
        <v>CORE</v>
      </c>
      <c r="H32" s="47" t="s">
        <v>980</v>
      </c>
      <c r="I32" s="47" t="s">
        <v>998</v>
      </c>
      <c r="J32" s="42" t="s">
        <v>1007</v>
      </c>
      <c r="K32" s="48" t="str">
        <f t="shared" si="0"/>
        <v>0102556513</v>
      </c>
      <c r="L32" s="45"/>
      <c r="M32" s="45"/>
      <c r="N32" s="49">
        <f>VLOOKUP(D32,'[1]Model List'!D:Q,11,FALSE)</f>
        <v>23</v>
      </c>
      <c r="O32" s="49">
        <f t="shared" si="2"/>
        <v>25.555555555555554</v>
      </c>
      <c r="P32" s="50">
        <v>190</v>
      </c>
      <c r="Q32" s="50">
        <v>30</v>
      </c>
      <c r="R32" s="51">
        <f t="shared" si="3"/>
        <v>10</v>
      </c>
      <c r="S32" s="51">
        <v>1</v>
      </c>
      <c r="T32" s="50">
        <f t="shared" si="4"/>
        <v>123.5</v>
      </c>
      <c r="U32" s="52">
        <f t="shared" si="5"/>
        <v>0.79307242465137195</v>
      </c>
      <c r="V32" s="50">
        <f t="shared" si="6"/>
        <v>5700</v>
      </c>
      <c r="W32" s="50">
        <f t="shared" si="7"/>
        <v>3705</v>
      </c>
      <c r="X32" s="50">
        <f t="shared" si="8"/>
        <v>766.66666666666663</v>
      </c>
      <c r="Y32" s="53">
        <f t="shared" si="9"/>
        <v>0.86549707602339176</v>
      </c>
      <c r="Z32" s="52">
        <f t="shared" si="10"/>
        <v>0.35</v>
      </c>
      <c r="AC32" s="65" t="s">
        <v>1189</v>
      </c>
      <c r="AD32" s="67">
        <v>1</v>
      </c>
      <c r="AE32" s="67">
        <v>6</v>
      </c>
      <c r="AF32" s="67">
        <v>1</v>
      </c>
      <c r="AG32" s="67">
        <v>2</v>
      </c>
      <c r="AH32" s="67">
        <v>0</v>
      </c>
      <c r="AI32" s="67">
        <v>0</v>
      </c>
      <c r="AJ32" s="67">
        <v>0</v>
      </c>
      <c r="AK32" s="67">
        <v>0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14">
        <v>10</v>
      </c>
    </row>
    <row r="33" spans="2:44" ht="57.75" customHeight="1">
      <c r="B33" s="42" t="s">
        <v>996</v>
      </c>
      <c r="C33" s="42" t="str">
        <f t="shared" si="1"/>
        <v>02</v>
      </c>
      <c r="D33" s="43" t="s">
        <v>859</v>
      </c>
      <c r="E33" s="44" t="s">
        <v>969</v>
      </c>
      <c r="F33" s="45" t="str">
        <f>VLOOKUP(D33,'[1]Model List'!D:Y,3,FALSE)</f>
        <v>Apr</v>
      </c>
      <c r="G33" s="54" t="str">
        <f>VLOOKUP(D33,'[1]Model List'!D:Y,5,FALSE)</f>
        <v>CORE</v>
      </c>
      <c r="H33" s="47" t="s">
        <v>1008</v>
      </c>
      <c r="I33" s="47" t="s">
        <v>998</v>
      </c>
      <c r="J33" s="42" t="s">
        <v>1009</v>
      </c>
      <c r="K33" s="48" t="str">
        <f t="shared" si="0"/>
        <v>0102556516</v>
      </c>
      <c r="L33" s="45"/>
      <c r="M33" s="45"/>
      <c r="N33" s="49">
        <f>VLOOKUP(D33,'[1]Model List'!D:Q,11,FALSE)</f>
        <v>23</v>
      </c>
      <c r="O33" s="49">
        <f t="shared" si="2"/>
        <v>25.555555555555554</v>
      </c>
      <c r="P33" s="50">
        <v>190</v>
      </c>
      <c r="Q33" s="50">
        <v>30</v>
      </c>
      <c r="R33" s="51">
        <f t="shared" si="3"/>
        <v>10</v>
      </c>
      <c r="S33" s="51">
        <v>1</v>
      </c>
      <c r="T33" s="50">
        <f t="shared" si="4"/>
        <v>123.5</v>
      </c>
      <c r="U33" s="52">
        <f t="shared" si="5"/>
        <v>0.79307242465137195</v>
      </c>
      <c r="V33" s="50">
        <f t="shared" si="6"/>
        <v>5700</v>
      </c>
      <c r="W33" s="50">
        <f t="shared" si="7"/>
        <v>3705</v>
      </c>
      <c r="X33" s="50">
        <f t="shared" si="8"/>
        <v>766.66666666666663</v>
      </c>
      <c r="Y33" s="53">
        <f t="shared" si="9"/>
        <v>0.86549707602339176</v>
      </c>
      <c r="Z33" s="52">
        <f t="shared" si="10"/>
        <v>0.35</v>
      </c>
      <c r="AC33" s="65" t="s">
        <v>1190</v>
      </c>
      <c r="AD33" s="67">
        <v>0</v>
      </c>
      <c r="AE33" s="67">
        <v>7</v>
      </c>
      <c r="AF33" s="67">
        <v>1</v>
      </c>
      <c r="AG33" s="67">
        <v>1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14">
        <v>9</v>
      </c>
    </row>
    <row r="34" spans="2:44" ht="57.75" customHeight="1">
      <c r="B34" s="42" t="s">
        <v>996</v>
      </c>
      <c r="C34" s="42" t="str">
        <f t="shared" si="1"/>
        <v>02</v>
      </c>
      <c r="D34" s="43" t="s">
        <v>888</v>
      </c>
      <c r="E34" s="44" t="s">
        <v>969</v>
      </c>
      <c r="F34" s="45" t="str">
        <f>VLOOKUP(D34,'[1]Model List'!D:Y,3,FALSE)</f>
        <v>Apr</v>
      </c>
      <c r="G34" s="54" t="str">
        <f>VLOOKUP(D34,'[1]Model List'!D:Y,5,FALSE)</f>
        <v>ICING</v>
      </c>
      <c r="H34" s="47" t="s">
        <v>988</v>
      </c>
      <c r="I34" s="47" t="s">
        <v>998</v>
      </c>
      <c r="J34" s="42" t="s">
        <v>973</v>
      </c>
      <c r="K34" s="48" t="str">
        <f t="shared" si="0"/>
        <v>0102556601</v>
      </c>
      <c r="L34" s="45"/>
      <c r="M34" s="45"/>
      <c r="N34" s="49">
        <f>VLOOKUP(D34,'[1]Model List'!D:Q,11,FALSE)</f>
        <v>21.11</v>
      </c>
      <c r="O34" s="49">
        <f t="shared" si="2"/>
        <v>23.455555555555556</v>
      </c>
      <c r="P34" s="50">
        <v>160</v>
      </c>
      <c r="Q34" s="50">
        <v>30</v>
      </c>
      <c r="R34" s="51">
        <f t="shared" si="3"/>
        <v>10</v>
      </c>
      <c r="S34" s="51">
        <v>1</v>
      </c>
      <c r="T34" s="50">
        <f t="shared" si="4"/>
        <v>104</v>
      </c>
      <c r="U34" s="52">
        <f t="shared" si="5"/>
        <v>0.77446581196581199</v>
      </c>
      <c r="V34" s="50">
        <f t="shared" si="6"/>
        <v>4800</v>
      </c>
      <c r="W34" s="50">
        <f t="shared" si="7"/>
        <v>3120</v>
      </c>
      <c r="X34" s="50">
        <f t="shared" si="8"/>
        <v>703.66666666666663</v>
      </c>
      <c r="Y34" s="53">
        <f t="shared" si="9"/>
        <v>0.85340277777777773</v>
      </c>
      <c r="Z34" s="52">
        <f t="shared" si="10"/>
        <v>0.35</v>
      </c>
      <c r="AC34" s="65" t="s">
        <v>1191</v>
      </c>
      <c r="AD34" s="67">
        <v>4</v>
      </c>
      <c r="AE34" s="67">
        <v>7</v>
      </c>
      <c r="AF34" s="67">
        <v>9</v>
      </c>
      <c r="AG34" s="67">
        <v>1</v>
      </c>
      <c r="AH34" s="67">
        <v>0</v>
      </c>
      <c r="AI34" s="67">
        <v>0</v>
      </c>
      <c r="AJ34" s="67">
        <v>0</v>
      </c>
      <c r="AK34" s="67">
        <v>0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14">
        <v>21</v>
      </c>
    </row>
    <row r="35" spans="2:44" ht="57.75" customHeight="1">
      <c r="B35" s="42" t="s">
        <v>996</v>
      </c>
      <c r="C35" s="42" t="str">
        <f t="shared" si="1"/>
        <v>02</v>
      </c>
      <c r="D35" s="43" t="s">
        <v>888</v>
      </c>
      <c r="E35" s="44" t="s">
        <v>969</v>
      </c>
      <c r="F35" s="45" t="str">
        <f>VLOOKUP(D35,'[1]Model List'!D:Y,3,FALSE)</f>
        <v>Apr</v>
      </c>
      <c r="G35" s="54" t="str">
        <f>VLOOKUP(D35,'[1]Model List'!D:Y,5,FALSE)</f>
        <v>ICING</v>
      </c>
      <c r="H35" s="47" t="s">
        <v>990</v>
      </c>
      <c r="I35" s="47" t="s">
        <v>998</v>
      </c>
      <c r="J35" s="42" t="s">
        <v>995</v>
      </c>
      <c r="K35" s="48" t="str">
        <f t="shared" si="0"/>
        <v>0102556602</v>
      </c>
      <c r="L35" s="45"/>
      <c r="M35" s="45"/>
      <c r="N35" s="49">
        <f>VLOOKUP(D35,'[1]Model List'!D:Q,11,FALSE)</f>
        <v>21.11</v>
      </c>
      <c r="O35" s="49">
        <f t="shared" si="2"/>
        <v>23.455555555555556</v>
      </c>
      <c r="P35" s="50">
        <v>160</v>
      </c>
      <c r="Q35" s="50">
        <v>30</v>
      </c>
      <c r="R35" s="51">
        <f t="shared" si="3"/>
        <v>10</v>
      </c>
      <c r="S35" s="51">
        <v>1</v>
      </c>
      <c r="T35" s="50">
        <f t="shared" si="4"/>
        <v>104</v>
      </c>
      <c r="U35" s="52">
        <f t="shared" si="5"/>
        <v>0.77446581196581199</v>
      </c>
      <c r="V35" s="50">
        <f t="shared" si="6"/>
        <v>4800</v>
      </c>
      <c r="W35" s="50">
        <f t="shared" si="7"/>
        <v>3120</v>
      </c>
      <c r="X35" s="50">
        <f t="shared" si="8"/>
        <v>703.66666666666663</v>
      </c>
      <c r="Y35" s="53">
        <f t="shared" si="9"/>
        <v>0.85340277777777773</v>
      </c>
      <c r="Z35" s="52">
        <f t="shared" si="10"/>
        <v>0.35</v>
      </c>
      <c r="AC35" s="65" t="s">
        <v>1192</v>
      </c>
      <c r="AD35" s="67">
        <v>5</v>
      </c>
      <c r="AE35" s="67">
        <v>4</v>
      </c>
      <c r="AF35" s="67">
        <v>4</v>
      </c>
      <c r="AG35" s="67">
        <v>3</v>
      </c>
      <c r="AH35" s="67">
        <v>0</v>
      </c>
      <c r="AI35" s="67">
        <v>0</v>
      </c>
      <c r="AJ35" s="67">
        <v>0</v>
      </c>
      <c r="AK35" s="67">
        <v>0</v>
      </c>
      <c r="AL35" s="67">
        <v>0</v>
      </c>
      <c r="AM35" s="67">
        <v>0</v>
      </c>
      <c r="AN35" s="67">
        <v>0</v>
      </c>
      <c r="AO35" s="67">
        <v>0</v>
      </c>
      <c r="AP35" s="67">
        <v>0</v>
      </c>
      <c r="AQ35" s="67">
        <v>0</v>
      </c>
      <c r="AR35" s="14">
        <v>16</v>
      </c>
    </row>
    <row r="36" spans="2:44" ht="57.75" customHeight="1">
      <c r="B36" s="42" t="s">
        <v>996</v>
      </c>
      <c r="C36" s="42" t="str">
        <f t="shared" si="1"/>
        <v>02</v>
      </c>
      <c r="D36" s="43" t="s">
        <v>888</v>
      </c>
      <c r="E36" s="44" t="s">
        <v>969</v>
      </c>
      <c r="F36" s="45" t="str">
        <f>VLOOKUP(D36,'[1]Model List'!D:Y,3,FALSE)</f>
        <v>Apr</v>
      </c>
      <c r="G36" s="54" t="str">
        <f>VLOOKUP(D36,'[1]Model List'!D:Y,5,FALSE)</f>
        <v>ICING</v>
      </c>
      <c r="H36" s="47" t="s">
        <v>984</v>
      </c>
      <c r="I36" s="47" t="s">
        <v>998</v>
      </c>
      <c r="J36" s="42" t="s">
        <v>1002</v>
      </c>
      <c r="K36" s="48" t="str">
        <f t="shared" si="0"/>
        <v>0102556603</v>
      </c>
      <c r="L36" s="45"/>
      <c r="M36" s="45"/>
      <c r="N36" s="49">
        <f>VLOOKUP(D36,'[1]Model List'!D:Q,11,FALSE)</f>
        <v>21.11</v>
      </c>
      <c r="O36" s="49">
        <f t="shared" si="2"/>
        <v>23.455555555555556</v>
      </c>
      <c r="P36" s="50">
        <v>160</v>
      </c>
      <c r="Q36" s="50">
        <v>30</v>
      </c>
      <c r="R36" s="51">
        <f t="shared" si="3"/>
        <v>10</v>
      </c>
      <c r="S36" s="51">
        <v>1</v>
      </c>
      <c r="T36" s="50">
        <f t="shared" si="4"/>
        <v>104</v>
      </c>
      <c r="U36" s="52">
        <f t="shared" si="5"/>
        <v>0.77446581196581199</v>
      </c>
      <c r="V36" s="50">
        <f t="shared" si="6"/>
        <v>4800</v>
      </c>
      <c r="W36" s="50">
        <f t="shared" si="7"/>
        <v>3120</v>
      </c>
      <c r="X36" s="50">
        <f t="shared" si="8"/>
        <v>703.66666666666663</v>
      </c>
      <c r="Y36" s="53">
        <f t="shared" si="9"/>
        <v>0.85340277777777773</v>
      </c>
      <c r="Z36" s="52">
        <f t="shared" si="10"/>
        <v>0.35</v>
      </c>
      <c r="AC36" s="65" t="s">
        <v>1193</v>
      </c>
      <c r="AD36" s="67">
        <v>3</v>
      </c>
      <c r="AE36" s="67">
        <v>8</v>
      </c>
      <c r="AF36" s="67">
        <v>9</v>
      </c>
      <c r="AG36" s="67">
        <v>3</v>
      </c>
      <c r="AH36" s="67">
        <v>0</v>
      </c>
      <c r="AI36" s="67">
        <v>0</v>
      </c>
      <c r="AJ36" s="67">
        <v>0</v>
      </c>
      <c r="AK36" s="67">
        <v>0</v>
      </c>
      <c r="AL36" s="67">
        <v>0</v>
      </c>
      <c r="AM36" s="67">
        <v>0</v>
      </c>
      <c r="AN36" s="67">
        <v>0</v>
      </c>
      <c r="AO36" s="67">
        <v>0</v>
      </c>
      <c r="AP36" s="67">
        <v>0</v>
      </c>
      <c r="AQ36" s="67">
        <v>0</v>
      </c>
      <c r="AR36" s="14">
        <v>23</v>
      </c>
    </row>
    <row r="37" spans="2:44" ht="57.75" customHeight="1">
      <c r="B37" s="42" t="s">
        <v>996</v>
      </c>
      <c r="C37" s="42" t="str">
        <f t="shared" si="1"/>
        <v>02</v>
      </c>
      <c r="D37" s="43" t="s">
        <v>888</v>
      </c>
      <c r="E37" s="44" t="s">
        <v>969</v>
      </c>
      <c r="F37" s="45" t="str">
        <f>VLOOKUP(D37,'[1]Model List'!D:Y,3,FALSE)</f>
        <v>Apr</v>
      </c>
      <c r="G37" s="54" t="str">
        <f>VLOOKUP(D37,'[1]Model List'!D:Y,5,FALSE)</f>
        <v>ICING</v>
      </c>
      <c r="H37" s="47" t="s">
        <v>986</v>
      </c>
      <c r="I37" s="47" t="s">
        <v>998</v>
      </c>
      <c r="J37" s="42" t="s">
        <v>1000</v>
      </c>
      <c r="K37" s="48" t="str">
        <f t="shared" si="0"/>
        <v>0102556604</v>
      </c>
      <c r="L37" s="45"/>
      <c r="M37" s="45"/>
      <c r="N37" s="49">
        <f>VLOOKUP(D37,'[1]Model List'!D:Q,11,FALSE)</f>
        <v>21.11</v>
      </c>
      <c r="O37" s="49">
        <f t="shared" si="2"/>
        <v>23.455555555555556</v>
      </c>
      <c r="P37" s="50">
        <v>160</v>
      </c>
      <c r="Q37" s="50">
        <v>30</v>
      </c>
      <c r="R37" s="51">
        <f t="shared" si="3"/>
        <v>10</v>
      </c>
      <c r="S37" s="51">
        <v>1</v>
      </c>
      <c r="T37" s="50">
        <f t="shared" si="4"/>
        <v>104</v>
      </c>
      <c r="U37" s="52">
        <f t="shared" si="5"/>
        <v>0.77446581196581199</v>
      </c>
      <c r="V37" s="50">
        <f t="shared" si="6"/>
        <v>4800</v>
      </c>
      <c r="W37" s="50">
        <f t="shared" si="7"/>
        <v>3120</v>
      </c>
      <c r="X37" s="50">
        <f t="shared" si="8"/>
        <v>703.66666666666663</v>
      </c>
      <c r="Y37" s="53">
        <f t="shared" si="9"/>
        <v>0.85340277777777773</v>
      </c>
      <c r="Z37" s="52">
        <f t="shared" si="10"/>
        <v>0.35</v>
      </c>
      <c r="AC37" s="65" t="s">
        <v>1194</v>
      </c>
      <c r="AD37" s="67">
        <v>2</v>
      </c>
      <c r="AE37" s="67">
        <v>6</v>
      </c>
      <c r="AF37" s="67">
        <v>7</v>
      </c>
      <c r="AG37" s="67">
        <v>0</v>
      </c>
      <c r="AH37" s="67">
        <v>0</v>
      </c>
      <c r="AI37" s="67">
        <v>0</v>
      </c>
      <c r="AJ37" s="67">
        <v>0</v>
      </c>
      <c r="AK37" s="67">
        <v>0</v>
      </c>
      <c r="AL37" s="67">
        <v>0</v>
      </c>
      <c r="AM37" s="67">
        <v>0</v>
      </c>
      <c r="AN37" s="67">
        <v>0</v>
      </c>
      <c r="AO37" s="67">
        <v>0</v>
      </c>
      <c r="AP37" s="67">
        <v>0</v>
      </c>
      <c r="AQ37" s="67">
        <v>0</v>
      </c>
      <c r="AR37" s="14">
        <v>15</v>
      </c>
    </row>
    <row r="38" spans="2:44" ht="57.75" customHeight="1">
      <c r="B38" s="42" t="s">
        <v>996</v>
      </c>
      <c r="C38" s="42" t="str">
        <f t="shared" si="1"/>
        <v>02</v>
      </c>
      <c r="D38" s="43" t="s">
        <v>894</v>
      </c>
      <c r="E38" s="44" t="s">
        <v>969</v>
      </c>
      <c r="F38" s="45" t="str">
        <f>VLOOKUP(D38,'[1]Model List'!D:Y,3,FALSE)</f>
        <v>Apr</v>
      </c>
      <c r="G38" s="54" t="str">
        <f>VLOOKUP(D38,'[1]Model List'!D:Y,5,FALSE)</f>
        <v>ICING</v>
      </c>
      <c r="H38" s="47" t="s">
        <v>988</v>
      </c>
      <c r="I38" s="47" t="s">
        <v>1010</v>
      </c>
      <c r="J38" s="42" t="s">
        <v>973</v>
      </c>
      <c r="K38" s="48" t="str">
        <f t="shared" si="0"/>
        <v>0102556701</v>
      </c>
      <c r="L38" s="45"/>
      <c r="M38" s="45"/>
      <c r="N38" s="49">
        <f>VLOOKUP(D38,'[1]Model List'!D:Q,11,FALSE)</f>
        <v>27</v>
      </c>
      <c r="O38" s="49">
        <f t="shared" si="2"/>
        <v>30</v>
      </c>
      <c r="P38" s="50">
        <v>160</v>
      </c>
      <c r="Q38" s="50">
        <v>31</v>
      </c>
      <c r="R38" s="51">
        <f t="shared" si="3"/>
        <v>10.333333333333334</v>
      </c>
      <c r="S38" s="51">
        <v>1</v>
      </c>
      <c r="T38" s="50">
        <f t="shared" si="4"/>
        <v>104</v>
      </c>
      <c r="U38" s="52">
        <f t="shared" si="5"/>
        <v>0.71153846153846156</v>
      </c>
      <c r="V38" s="50">
        <f t="shared" si="6"/>
        <v>4960</v>
      </c>
      <c r="W38" s="50">
        <f t="shared" si="7"/>
        <v>3224</v>
      </c>
      <c r="X38" s="50">
        <f t="shared" si="8"/>
        <v>930</v>
      </c>
      <c r="Y38" s="53">
        <f t="shared" si="9"/>
        <v>0.8125</v>
      </c>
      <c r="Z38" s="52">
        <f t="shared" si="10"/>
        <v>0.35</v>
      </c>
      <c r="AC38" s="65" t="s">
        <v>1195</v>
      </c>
      <c r="AD38" s="67">
        <v>5</v>
      </c>
      <c r="AE38" s="67">
        <v>4</v>
      </c>
      <c r="AF38" s="67">
        <v>4</v>
      </c>
      <c r="AG38" s="67">
        <v>0</v>
      </c>
      <c r="AH38" s="67">
        <v>0</v>
      </c>
      <c r="AI38" s="67">
        <v>0</v>
      </c>
      <c r="AJ38" s="67">
        <v>0</v>
      </c>
      <c r="AK38" s="67">
        <v>0</v>
      </c>
      <c r="AL38" s="67">
        <v>0</v>
      </c>
      <c r="AM38" s="67">
        <v>0</v>
      </c>
      <c r="AN38" s="67">
        <v>0</v>
      </c>
      <c r="AO38" s="67">
        <v>0</v>
      </c>
      <c r="AP38" s="67">
        <v>0</v>
      </c>
      <c r="AQ38" s="67">
        <v>0</v>
      </c>
      <c r="AR38" s="14">
        <v>13</v>
      </c>
    </row>
    <row r="39" spans="2:44" ht="57.75" customHeight="1">
      <c r="B39" s="42" t="s">
        <v>996</v>
      </c>
      <c r="C39" s="42" t="str">
        <f t="shared" si="1"/>
        <v>02</v>
      </c>
      <c r="D39" s="43" t="s">
        <v>894</v>
      </c>
      <c r="E39" s="44" t="s">
        <v>969</v>
      </c>
      <c r="F39" s="45" t="str">
        <f>VLOOKUP(D39,'[1]Model List'!D:Y,3,FALSE)</f>
        <v>Apr</v>
      </c>
      <c r="G39" s="54" t="str">
        <f>VLOOKUP(D39,'[1]Model List'!D:Y,5,FALSE)</f>
        <v>ICING</v>
      </c>
      <c r="H39" s="47" t="s">
        <v>986</v>
      </c>
      <c r="I39" s="47" t="s">
        <v>1010</v>
      </c>
      <c r="J39" s="42" t="s">
        <v>1002</v>
      </c>
      <c r="K39" s="48" t="str">
        <f t="shared" si="0"/>
        <v>0102556703</v>
      </c>
      <c r="L39" s="45"/>
      <c r="M39" s="45"/>
      <c r="N39" s="49">
        <f>VLOOKUP(D39,'[1]Model List'!D:Q,11,FALSE)</f>
        <v>27</v>
      </c>
      <c r="O39" s="49">
        <f t="shared" si="2"/>
        <v>30</v>
      </c>
      <c r="P39" s="50">
        <v>160</v>
      </c>
      <c r="Q39" s="50">
        <v>31</v>
      </c>
      <c r="R39" s="51">
        <f t="shared" si="3"/>
        <v>10.333333333333334</v>
      </c>
      <c r="S39" s="51">
        <v>1</v>
      </c>
      <c r="T39" s="50">
        <f t="shared" si="4"/>
        <v>104</v>
      </c>
      <c r="U39" s="52">
        <f t="shared" si="5"/>
        <v>0.71153846153846156</v>
      </c>
      <c r="V39" s="50">
        <f t="shared" si="6"/>
        <v>4960</v>
      </c>
      <c r="W39" s="50">
        <f t="shared" si="7"/>
        <v>3224</v>
      </c>
      <c r="X39" s="50">
        <f t="shared" si="8"/>
        <v>930</v>
      </c>
      <c r="Y39" s="53">
        <f t="shared" si="9"/>
        <v>0.8125</v>
      </c>
      <c r="Z39" s="52">
        <f t="shared" si="10"/>
        <v>0.35</v>
      </c>
      <c r="AC39" s="65" t="s">
        <v>1196</v>
      </c>
      <c r="AD39" s="67">
        <v>5</v>
      </c>
      <c r="AE39" s="67">
        <v>6</v>
      </c>
      <c r="AF39" s="67">
        <v>6</v>
      </c>
      <c r="AG39" s="67">
        <v>2</v>
      </c>
      <c r="AH39" s="67">
        <v>0</v>
      </c>
      <c r="AI39" s="67">
        <v>0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0</v>
      </c>
      <c r="AR39" s="14">
        <v>19</v>
      </c>
    </row>
    <row r="40" spans="2:44" ht="57.75" customHeight="1">
      <c r="B40" s="42" t="str">
        <f>VLOOKUP(C40,[1]Cat!C:E,2,FALSE)</f>
        <v>Shirts</v>
      </c>
      <c r="C40" s="42" t="str">
        <f t="shared" si="1"/>
        <v>04</v>
      </c>
      <c r="D40" s="43" t="s">
        <v>895</v>
      </c>
      <c r="E40" s="44" t="s">
        <v>969</v>
      </c>
      <c r="F40" s="45" t="str">
        <f>VLOOKUP(D40,'[1]Model List'!D:Y,3,FALSE)</f>
        <v>Apr</v>
      </c>
      <c r="G40" s="54" t="str">
        <f>VLOOKUP(D40,'[1]Model List'!D:Y,5,FALSE)</f>
        <v>CORE</v>
      </c>
      <c r="H40" s="47" t="s">
        <v>1011</v>
      </c>
      <c r="I40" s="47" t="s">
        <v>1012</v>
      </c>
      <c r="J40" s="42" t="s">
        <v>1013</v>
      </c>
      <c r="K40" s="48" t="str">
        <f t="shared" si="0"/>
        <v>0104511605</v>
      </c>
      <c r="L40" s="45"/>
      <c r="M40" s="45"/>
      <c r="N40" s="49">
        <f>VLOOKUP(D40,'[1]Model List'!D:Q,11,FALSE)</f>
        <v>61.14</v>
      </c>
      <c r="O40" s="49">
        <f t="shared" si="2"/>
        <v>67.933333333333337</v>
      </c>
      <c r="P40" s="50">
        <v>360</v>
      </c>
      <c r="Q40" s="50">
        <v>30</v>
      </c>
      <c r="R40" s="51">
        <f t="shared" si="3"/>
        <v>10</v>
      </c>
      <c r="S40" s="51">
        <v>1</v>
      </c>
      <c r="T40" s="50">
        <f t="shared" si="4"/>
        <v>234</v>
      </c>
      <c r="U40" s="52">
        <f t="shared" si="5"/>
        <v>0.70968660968660968</v>
      </c>
      <c r="V40" s="50">
        <f t="shared" si="6"/>
        <v>10800</v>
      </c>
      <c r="W40" s="50">
        <f t="shared" si="7"/>
        <v>7020</v>
      </c>
      <c r="X40" s="50">
        <f t="shared" si="8"/>
        <v>2038</v>
      </c>
      <c r="Y40" s="53">
        <f t="shared" si="9"/>
        <v>0.81129629629629629</v>
      </c>
      <c r="Z40" s="52">
        <f t="shared" si="10"/>
        <v>0.35</v>
      </c>
      <c r="AC40" s="65" t="s">
        <v>1199</v>
      </c>
      <c r="AD40" s="67">
        <v>2</v>
      </c>
      <c r="AE40" s="67">
        <v>10</v>
      </c>
      <c r="AF40" s="67">
        <v>8</v>
      </c>
      <c r="AG40" s="67">
        <v>4</v>
      </c>
      <c r="AH40" s="67">
        <v>0</v>
      </c>
      <c r="AI40" s="67">
        <v>0</v>
      </c>
      <c r="AJ40" s="67">
        <v>0</v>
      </c>
      <c r="AK40" s="67">
        <v>0</v>
      </c>
      <c r="AL40" s="67">
        <v>0</v>
      </c>
      <c r="AM40" s="67">
        <v>0</v>
      </c>
      <c r="AN40" s="67">
        <v>0</v>
      </c>
      <c r="AO40" s="67">
        <v>0</v>
      </c>
      <c r="AP40" s="67">
        <v>0</v>
      </c>
      <c r="AQ40" s="67">
        <v>0</v>
      </c>
      <c r="AR40" s="14">
        <v>24</v>
      </c>
    </row>
    <row r="41" spans="2:44" ht="57.75" customHeight="1">
      <c r="B41" s="42" t="str">
        <f>VLOOKUP(C41,[1]Cat!C:E,2,FALSE)</f>
        <v>Shirts</v>
      </c>
      <c r="C41" s="42" t="str">
        <f t="shared" si="1"/>
        <v>04</v>
      </c>
      <c r="D41" s="43" t="s">
        <v>895</v>
      </c>
      <c r="E41" s="44" t="s">
        <v>969</v>
      </c>
      <c r="F41" s="45" t="str">
        <f>VLOOKUP(D41,'[1]Model List'!D:Y,3,FALSE)</f>
        <v>Apr</v>
      </c>
      <c r="G41" s="54" t="str">
        <f>VLOOKUP(D41,'[1]Model List'!D:Y,5,FALSE)</f>
        <v>CORE</v>
      </c>
      <c r="H41" s="47" t="s">
        <v>1014</v>
      </c>
      <c r="I41" s="47" t="s">
        <v>1012</v>
      </c>
      <c r="J41" s="42" t="s">
        <v>975</v>
      </c>
      <c r="K41" s="48" t="str">
        <f t="shared" si="0"/>
        <v>0104511607</v>
      </c>
      <c r="L41" s="45"/>
      <c r="M41" s="45"/>
      <c r="N41" s="49">
        <f>VLOOKUP(D41,'[1]Model List'!D:Q,11,FALSE)</f>
        <v>61.14</v>
      </c>
      <c r="O41" s="49">
        <f t="shared" si="2"/>
        <v>67.933333333333337</v>
      </c>
      <c r="P41" s="50">
        <v>360</v>
      </c>
      <c r="Q41" s="50">
        <v>30</v>
      </c>
      <c r="R41" s="51">
        <f t="shared" si="3"/>
        <v>10</v>
      </c>
      <c r="S41" s="51">
        <v>1</v>
      </c>
      <c r="T41" s="50">
        <f t="shared" si="4"/>
        <v>234</v>
      </c>
      <c r="U41" s="52">
        <f t="shared" si="5"/>
        <v>0.70968660968660968</v>
      </c>
      <c r="V41" s="50">
        <f t="shared" si="6"/>
        <v>10800</v>
      </c>
      <c r="W41" s="50">
        <f t="shared" si="7"/>
        <v>7020</v>
      </c>
      <c r="X41" s="50">
        <f t="shared" si="8"/>
        <v>2038</v>
      </c>
      <c r="Y41" s="53">
        <f t="shared" si="9"/>
        <v>0.81129629629629629</v>
      </c>
      <c r="Z41" s="52">
        <f t="shared" si="10"/>
        <v>0.35</v>
      </c>
      <c r="AC41" s="65" t="s">
        <v>1200</v>
      </c>
      <c r="AD41" s="67">
        <v>4</v>
      </c>
      <c r="AE41" s="67">
        <v>10</v>
      </c>
      <c r="AF41" s="67">
        <v>10</v>
      </c>
      <c r="AG41" s="67">
        <v>4</v>
      </c>
      <c r="AH41" s="67">
        <v>0</v>
      </c>
      <c r="AI41" s="67">
        <v>0</v>
      </c>
      <c r="AJ41" s="67">
        <v>0</v>
      </c>
      <c r="AK41" s="67">
        <v>0</v>
      </c>
      <c r="AL41" s="67">
        <v>0</v>
      </c>
      <c r="AM41" s="67">
        <v>0</v>
      </c>
      <c r="AN41" s="67">
        <v>0</v>
      </c>
      <c r="AO41" s="67">
        <v>0</v>
      </c>
      <c r="AP41" s="67">
        <v>0</v>
      </c>
      <c r="AQ41" s="67">
        <v>0</v>
      </c>
      <c r="AR41" s="14">
        <v>28</v>
      </c>
    </row>
    <row r="42" spans="2:44" ht="57.75" customHeight="1">
      <c r="B42" s="42" t="str">
        <f>VLOOKUP(C42,[1]Cat!C:E,2,FALSE)</f>
        <v>Shirts</v>
      </c>
      <c r="C42" s="42" t="str">
        <f t="shared" si="1"/>
        <v>04</v>
      </c>
      <c r="D42" s="70" t="s">
        <v>895</v>
      </c>
      <c r="E42" s="44" t="s">
        <v>969</v>
      </c>
      <c r="F42" s="45" t="str">
        <f>VLOOKUP(D42,'[1]Model List'!D:Y,3,FALSE)</f>
        <v>Apr</v>
      </c>
      <c r="G42" s="54" t="str">
        <f>VLOOKUP(D42,'[1]Model List'!D:Y,5,FALSE)</f>
        <v>CORE</v>
      </c>
      <c r="H42" s="47" t="s">
        <v>1015</v>
      </c>
      <c r="I42" s="47" t="s">
        <v>1012</v>
      </c>
      <c r="J42" s="42" t="s">
        <v>977</v>
      </c>
      <c r="K42" s="48" t="str">
        <f t="shared" si="0"/>
        <v>0104511609</v>
      </c>
      <c r="L42" s="45"/>
      <c r="M42" s="45"/>
      <c r="N42" s="49">
        <f>VLOOKUP(D42,'[1]Model List'!D:Q,11,FALSE)</f>
        <v>61.14</v>
      </c>
      <c r="O42" s="49">
        <f t="shared" si="2"/>
        <v>67.933333333333337</v>
      </c>
      <c r="P42" s="50">
        <v>360</v>
      </c>
      <c r="Q42" s="50">
        <v>30</v>
      </c>
      <c r="R42" s="51">
        <f t="shared" si="3"/>
        <v>10</v>
      </c>
      <c r="S42" s="51">
        <v>1</v>
      </c>
      <c r="T42" s="50">
        <f t="shared" si="4"/>
        <v>234</v>
      </c>
      <c r="U42" s="52">
        <f t="shared" si="5"/>
        <v>0.70968660968660968</v>
      </c>
      <c r="V42" s="50">
        <f t="shared" si="6"/>
        <v>10800</v>
      </c>
      <c r="W42" s="50">
        <f t="shared" si="7"/>
        <v>7020</v>
      </c>
      <c r="X42" s="50">
        <f t="shared" si="8"/>
        <v>2038</v>
      </c>
      <c r="Y42" s="53">
        <f t="shared" si="9"/>
        <v>0.81129629629629629</v>
      </c>
      <c r="Z42" s="52">
        <f t="shared" si="10"/>
        <v>0.35</v>
      </c>
      <c r="AC42" s="65" t="s">
        <v>1201</v>
      </c>
      <c r="AD42" s="67">
        <v>2</v>
      </c>
      <c r="AE42" s="67">
        <v>9</v>
      </c>
      <c r="AF42" s="67">
        <v>8</v>
      </c>
      <c r="AG42" s="67">
        <v>5</v>
      </c>
      <c r="AH42" s="67">
        <v>0</v>
      </c>
      <c r="AI42" s="67">
        <v>0</v>
      </c>
      <c r="AJ42" s="67">
        <v>0</v>
      </c>
      <c r="AK42" s="67">
        <v>0</v>
      </c>
      <c r="AL42" s="67">
        <v>0</v>
      </c>
      <c r="AM42" s="67">
        <v>0</v>
      </c>
      <c r="AN42" s="67">
        <v>0</v>
      </c>
      <c r="AO42" s="67">
        <v>0</v>
      </c>
      <c r="AP42" s="67">
        <v>0</v>
      </c>
      <c r="AQ42" s="67">
        <v>0</v>
      </c>
      <c r="AR42" s="14">
        <v>24</v>
      </c>
    </row>
    <row r="43" spans="2:44" ht="57.75" customHeight="1">
      <c r="B43" s="42" t="str">
        <f>VLOOKUP(C43,[1]Cat!C:E,2,FALSE)</f>
        <v>Shirts</v>
      </c>
      <c r="C43" s="42" t="str">
        <f t="shared" si="1"/>
        <v>04</v>
      </c>
      <c r="D43" s="43" t="s">
        <v>918</v>
      </c>
      <c r="E43" s="44" t="s">
        <v>969</v>
      </c>
      <c r="F43" s="45" t="str">
        <f>VLOOKUP(D43,'[1]Model List'!D:Y,3,FALSE)</f>
        <v>Apr</v>
      </c>
      <c r="G43" s="54" t="str">
        <f>VLOOKUP(D43,'[1]Model List'!D:Y,5,FALSE)</f>
        <v>CORE</v>
      </c>
      <c r="H43" s="47" t="s">
        <v>1011</v>
      </c>
      <c r="I43" s="47" t="s">
        <v>1016</v>
      </c>
      <c r="J43" s="42" t="s">
        <v>1002</v>
      </c>
      <c r="K43" s="48" t="str">
        <f t="shared" si="0"/>
        <v>0104511503</v>
      </c>
      <c r="L43" s="45"/>
      <c r="M43" s="45"/>
      <c r="N43" s="49">
        <f>VLOOKUP(D43,'[1]Model List'!D:Q,11,FALSE)</f>
        <v>74.83</v>
      </c>
      <c r="O43" s="49">
        <f t="shared" si="2"/>
        <v>83.144444444444446</v>
      </c>
      <c r="P43" s="50">
        <v>360</v>
      </c>
      <c r="Q43" s="50">
        <v>30</v>
      </c>
      <c r="R43" s="51">
        <f t="shared" si="3"/>
        <v>10</v>
      </c>
      <c r="S43" s="51">
        <v>1</v>
      </c>
      <c r="T43" s="50">
        <f t="shared" si="4"/>
        <v>234</v>
      </c>
      <c r="U43" s="52">
        <f t="shared" si="5"/>
        <v>0.64468186134852801</v>
      </c>
      <c r="V43" s="50">
        <f t="shared" si="6"/>
        <v>10800</v>
      </c>
      <c r="W43" s="50">
        <f t="shared" si="7"/>
        <v>7020</v>
      </c>
      <c r="X43" s="50">
        <f t="shared" si="8"/>
        <v>2494.3333333333335</v>
      </c>
      <c r="Y43" s="53">
        <f t="shared" si="9"/>
        <v>0.76904320987654318</v>
      </c>
      <c r="Z43" s="52">
        <f t="shared" si="10"/>
        <v>0.35</v>
      </c>
      <c r="AC43" s="65" t="s">
        <v>1197</v>
      </c>
      <c r="AD43" s="67">
        <v>4</v>
      </c>
      <c r="AE43" s="67">
        <v>8</v>
      </c>
      <c r="AF43" s="67">
        <v>10</v>
      </c>
      <c r="AG43" s="67">
        <v>4</v>
      </c>
      <c r="AH43" s="67">
        <v>0</v>
      </c>
      <c r="AI43" s="67">
        <v>0</v>
      </c>
      <c r="AJ43" s="67">
        <v>0</v>
      </c>
      <c r="AK43" s="67">
        <v>0</v>
      </c>
      <c r="AL43" s="67">
        <v>0</v>
      </c>
      <c r="AM43" s="67">
        <v>0</v>
      </c>
      <c r="AN43" s="67">
        <v>0</v>
      </c>
      <c r="AO43" s="67">
        <v>0</v>
      </c>
      <c r="AP43" s="67">
        <v>0</v>
      </c>
      <c r="AQ43" s="67">
        <v>0</v>
      </c>
      <c r="AR43" s="14">
        <v>26</v>
      </c>
    </row>
    <row r="44" spans="2:44" ht="57.75" customHeight="1">
      <c r="B44" s="42" t="str">
        <f>VLOOKUP(C44,[1]Cat!C:E,2,FALSE)</f>
        <v>Shirts</v>
      </c>
      <c r="C44" s="42" t="str">
        <f t="shared" si="1"/>
        <v>04</v>
      </c>
      <c r="D44" s="43" t="s">
        <v>918</v>
      </c>
      <c r="E44" s="44" t="s">
        <v>969</v>
      </c>
      <c r="F44" s="45" t="str">
        <f>VLOOKUP(D44,'[1]Model List'!D:Y,3,FALSE)</f>
        <v>Apr</v>
      </c>
      <c r="G44" s="54" t="str">
        <f>VLOOKUP(D44,'[1]Model List'!D:Y,5,FALSE)</f>
        <v>CORE</v>
      </c>
      <c r="H44" s="47" t="s">
        <v>1017</v>
      </c>
      <c r="I44" s="47" t="s">
        <v>1016</v>
      </c>
      <c r="J44" s="42" t="s">
        <v>1001</v>
      </c>
      <c r="K44" s="48" t="str">
        <f t="shared" si="0"/>
        <v>0104511506</v>
      </c>
      <c r="L44" s="45"/>
      <c r="M44" s="45"/>
      <c r="N44" s="49">
        <f>VLOOKUP(D44,'[1]Model List'!D:Q,11,FALSE)</f>
        <v>74.83</v>
      </c>
      <c r="O44" s="49">
        <f t="shared" si="2"/>
        <v>83.144444444444446</v>
      </c>
      <c r="P44" s="50">
        <v>360</v>
      </c>
      <c r="Q44" s="50">
        <v>30</v>
      </c>
      <c r="R44" s="51">
        <f t="shared" si="3"/>
        <v>10</v>
      </c>
      <c r="S44" s="51">
        <v>1</v>
      </c>
      <c r="T44" s="50">
        <f t="shared" si="4"/>
        <v>234</v>
      </c>
      <c r="U44" s="52">
        <f t="shared" si="5"/>
        <v>0.64468186134852801</v>
      </c>
      <c r="V44" s="50">
        <f t="shared" si="6"/>
        <v>10800</v>
      </c>
      <c r="W44" s="50">
        <f t="shared" si="7"/>
        <v>7020</v>
      </c>
      <c r="X44" s="50">
        <f t="shared" si="8"/>
        <v>2494.3333333333335</v>
      </c>
      <c r="Y44" s="53">
        <f t="shared" si="9"/>
        <v>0.76904320987654318</v>
      </c>
      <c r="Z44" s="52">
        <f t="shared" si="10"/>
        <v>0.35</v>
      </c>
      <c r="AC44" s="65" t="s">
        <v>1198</v>
      </c>
      <c r="AD44" s="67">
        <v>2</v>
      </c>
      <c r="AE44" s="67">
        <v>10</v>
      </c>
      <c r="AF44" s="67">
        <v>10</v>
      </c>
      <c r="AG44" s="67">
        <v>3</v>
      </c>
      <c r="AH44" s="67">
        <v>0</v>
      </c>
      <c r="AI44" s="67">
        <v>0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>
        <v>0</v>
      </c>
      <c r="AP44" s="67">
        <v>0</v>
      </c>
      <c r="AQ44" s="67">
        <v>0</v>
      </c>
      <c r="AR44" s="14">
        <v>25</v>
      </c>
    </row>
    <row r="45" spans="2:44" ht="57.75" customHeight="1">
      <c r="B45" s="42" t="str">
        <f>VLOOKUP(C45,[1]Cat!C:E,2,FALSE)</f>
        <v>Shirts</v>
      </c>
      <c r="C45" s="42" t="str">
        <f t="shared" si="1"/>
        <v>04</v>
      </c>
      <c r="D45" s="70" t="s">
        <v>875</v>
      </c>
      <c r="E45" s="44" t="s">
        <v>969</v>
      </c>
      <c r="F45" s="45" t="str">
        <f>VLOOKUP(D45,'[1]Model List'!D:Y,3,FALSE)</f>
        <v>Apr</v>
      </c>
      <c r="G45" s="54" t="str">
        <f>VLOOKUP(D45,'[1]Model List'!D:Y,5,FALSE)</f>
        <v>MOVABLE</v>
      </c>
      <c r="H45" s="47" t="s">
        <v>1011</v>
      </c>
      <c r="I45" s="47" t="s">
        <v>1018</v>
      </c>
      <c r="J45" s="42" t="s">
        <v>973</v>
      </c>
      <c r="K45" s="48" t="str">
        <f t="shared" si="0"/>
        <v>0104549001</v>
      </c>
      <c r="L45" s="45"/>
      <c r="M45" s="45"/>
      <c r="N45" s="49">
        <f>VLOOKUP(D45,'[1]Model List'!D:Q,11,FALSE)</f>
        <v>76.150000000000006</v>
      </c>
      <c r="O45" s="49">
        <f t="shared" si="2"/>
        <v>84.611111111111114</v>
      </c>
      <c r="P45" s="50">
        <v>390</v>
      </c>
      <c r="Q45" s="50">
        <v>30</v>
      </c>
      <c r="R45" s="51">
        <f t="shared" si="3"/>
        <v>10</v>
      </c>
      <c r="S45" s="51">
        <v>1</v>
      </c>
      <c r="T45" s="50">
        <f t="shared" si="4"/>
        <v>253.5</v>
      </c>
      <c r="U45" s="52">
        <f t="shared" si="5"/>
        <v>0.66622835853605078</v>
      </c>
      <c r="V45" s="50">
        <f t="shared" si="6"/>
        <v>11700</v>
      </c>
      <c r="W45" s="50">
        <f t="shared" si="7"/>
        <v>7605</v>
      </c>
      <c r="X45" s="50">
        <f t="shared" si="8"/>
        <v>2538.3333333333335</v>
      </c>
      <c r="Y45" s="53">
        <f t="shared" si="9"/>
        <v>0.78304843304843308</v>
      </c>
      <c r="Z45" s="52">
        <f t="shared" si="10"/>
        <v>0.35</v>
      </c>
      <c r="AC45" s="65" t="s">
        <v>1202</v>
      </c>
      <c r="AD45" s="67">
        <v>4</v>
      </c>
      <c r="AE45" s="67">
        <v>4</v>
      </c>
      <c r="AF45" s="67">
        <v>6</v>
      </c>
      <c r="AG45" s="67">
        <v>5</v>
      </c>
      <c r="AH45" s="67">
        <v>0</v>
      </c>
      <c r="AI45" s="67">
        <v>0</v>
      </c>
      <c r="AJ45" s="67">
        <v>0</v>
      </c>
      <c r="AK45" s="67">
        <v>0</v>
      </c>
      <c r="AL45" s="67">
        <v>0</v>
      </c>
      <c r="AM45" s="67">
        <v>0</v>
      </c>
      <c r="AN45" s="67">
        <v>0</v>
      </c>
      <c r="AO45" s="67">
        <v>0</v>
      </c>
      <c r="AP45" s="67">
        <v>0</v>
      </c>
      <c r="AQ45" s="67">
        <v>0</v>
      </c>
      <c r="AR45" s="14">
        <v>19</v>
      </c>
    </row>
    <row r="46" spans="2:44" ht="57.75" customHeight="1">
      <c r="B46" s="42" t="str">
        <f>VLOOKUP(C46,[1]Cat!C:E,2,FALSE)</f>
        <v>Shirts</v>
      </c>
      <c r="C46" s="42" t="str">
        <f t="shared" si="1"/>
        <v>04</v>
      </c>
      <c r="D46" s="43" t="s">
        <v>875</v>
      </c>
      <c r="E46" s="44" t="s">
        <v>969</v>
      </c>
      <c r="F46" s="45" t="str">
        <f>VLOOKUP(D46,'[1]Model List'!D:Y,3,FALSE)</f>
        <v>Apr</v>
      </c>
      <c r="G46" s="54" t="str">
        <f>VLOOKUP(D46,'[1]Model List'!D:Y,5,FALSE)</f>
        <v>MOVABLE</v>
      </c>
      <c r="H46" s="47" t="s">
        <v>1019</v>
      </c>
      <c r="I46" s="47" t="s">
        <v>1018</v>
      </c>
      <c r="J46" s="42" t="s">
        <v>995</v>
      </c>
      <c r="K46" s="48" t="str">
        <f t="shared" si="0"/>
        <v>0104549002</v>
      </c>
      <c r="L46" s="45"/>
      <c r="M46" s="45"/>
      <c r="N46" s="49">
        <f>VLOOKUP(D46,'[1]Model List'!D:Q,11,FALSE)</f>
        <v>76.150000000000006</v>
      </c>
      <c r="O46" s="49">
        <f t="shared" si="2"/>
        <v>84.611111111111114</v>
      </c>
      <c r="P46" s="50">
        <v>390</v>
      </c>
      <c r="Q46" s="50">
        <v>30</v>
      </c>
      <c r="R46" s="51">
        <f t="shared" si="3"/>
        <v>10</v>
      </c>
      <c r="S46" s="51">
        <v>1</v>
      </c>
      <c r="T46" s="50">
        <f t="shared" si="4"/>
        <v>253.5</v>
      </c>
      <c r="U46" s="52">
        <f t="shared" si="5"/>
        <v>0.66622835853605078</v>
      </c>
      <c r="V46" s="50">
        <f t="shared" si="6"/>
        <v>11700</v>
      </c>
      <c r="W46" s="50">
        <f t="shared" si="7"/>
        <v>7605</v>
      </c>
      <c r="X46" s="50">
        <f t="shared" si="8"/>
        <v>2538.3333333333335</v>
      </c>
      <c r="Y46" s="53">
        <f t="shared" si="9"/>
        <v>0.78304843304843308</v>
      </c>
      <c r="Z46" s="52">
        <f t="shared" si="10"/>
        <v>0.35</v>
      </c>
      <c r="AC46" s="65" t="s">
        <v>1203</v>
      </c>
      <c r="AD46" s="67">
        <v>2</v>
      </c>
      <c r="AE46" s="67">
        <v>8</v>
      </c>
      <c r="AF46" s="67">
        <v>9</v>
      </c>
      <c r="AG46" s="67">
        <v>5</v>
      </c>
      <c r="AH46" s="67">
        <v>0</v>
      </c>
      <c r="AI46" s="67">
        <v>0</v>
      </c>
      <c r="AJ46" s="67">
        <v>0</v>
      </c>
      <c r="AK46" s="67">
        <v>0</v>
      </c>
      <c r="AL46" s="67">
        <v>0</v>
      </c>
      <c r="AM46" s="67">
        <v>0</v>
      </c>
      <c r="AN46" s="67">
        <v>0</v>
      </c>
      <c r="AO46" s="67">
        <v>0</v>
      </c>
      <c r="AP46" s="67">
        <v>0</v>
      </c>
      <c r="AQ46" s="67">
        <v>0</v>
      </c>
      <c r="AR46" s="14">
        <v>24</v>
      </c>
    </row>
    <row r="47" spans="2:44" ht="57.75" customHeight="1">
      <c r="B47" s="42" t="str">
        <f>VLOOKUP(C47,[1]Cat!C:E,2,FALSE)</f>
        <v>Shirts</v>
      </c>
      <c r="C47" s="42" t="str">
        <f t="shared" si="1"/>
        <v>04</v>
      </c>
      <c r="D47" s="43" t="s">
        <v>875</v>
      </c>
      <c r="E47" s="44" t="s">
        <v>969</v>
      </c>
      <c r="F47" s="45" t="str">
        <f>VLOOKUP(D47,'[1]Model List'!D:Y,3,FALSE)</f>
        <v>Apr</v>
      </c>
      <c r="G47" s="54" t="str">
        <f>VLOOKUP(D47,'[1]Model List'!D:Y,5,FALSE)</f>
        <v>MOVABLE</v>
      </c>
      <c r="H47" s="47" t="s">
        <v>1020</v>
      </c>
      <c r="I47" s="47" t="s">
        <v>1018</v>
      </c>
      <c r="J47" s="42" t="s">
        <v>1002</v>
      </c>
      <c r="K47" s="48" t="str">
        <f t="shared" si="0"/>
        <v>0104549003</v>
      </c>
      <c r="L47" s="45"/>
      <c r="M47" s="45"/>
      <c r="N47" s="49">
        <f>VLOOKUP(D47,'[1]Model List'!D:Q,11,FALSE)</f>
        <v>76.150000000000006</v>
      </c>
      <c r="O47" s="49">
        <f t="shared" si="2"/>
        <v>84.611111111111114</v>
      </c>
      <c r="P47" s="50">
        <v>390</v>
      </c>
      <c r="Q47" s="50">
        <v>30</v>
      </c>
      <c r="R47" s="51">
        <f t="shared" si="3"/>
        <v>10</v>
      </c>
      <c r="S47" s="51">
        <v>1</v>
      </c>
      <c r="T47" s="50">
        <f t="shared" si="4"/>
        <v>253.5</v>
      </c>
      <c r="U47" s="52">
        <f t="shared" si="5"/>
        <v>0.66622835853605078</v>
      </c>
      <c r="V47" s="50">
        <f t="shared" si="6"/>
        <v>11700</v>
      </c>
      <c r="W47" s="50">
        <f t="shared" si="7"/>
        <v>7605</v>
      </c>
      <c r="X47" s="50">
        <f t="shared" si="8"/>
        <v>2538.3333333333335</v>
      </c>
      <c r="Y47" s="53">
        <f t="shared" si="9"/>
        <v>0.78304843304843308</v>
      </c>
      <c r="Z47" s="52">
        <f t="shared" si="10"/>
        <v>0.35</v>
      </c>
      <c r="AC47" s="65" t="s">
        <v>1204</v>
      </c>
      <c r="AD47" s="67">
        <v>3</v>
      </c>
      <c r="AE47" s="67">
        <v>10</v>
      </c>
      <c r="AF47" s="67">
        <v>10</v>
      </c>
      <c r="AG47" s="67">
        <v>4</v>
      </c>
      <c r="AH47" s="67">
        <v>0</v>
      </c>
      <c r="AI47" s="67">
        <v>0</v>
      </c>
      <c r="AJ47" s="67">
        <v>0</v>
      </c>
      <c r="AK47" s="67">
        <v>0</v>
      </c>
      <c r="AL47" s="67">
        <v>0</v>
      </c>
      <c r="AM47" s="67">
        <v>0</v>
      </c>
      <c r="AN47" s="67">
        <v>0</v>
      </c>
      <c r="AO47" s="67">
        <v>0</v>
      </c>
      <c r="AP47" s="67">
        <v>0</v>
      </c>
      <c r="AQ47" s="67">
        <v>0</v>
      </c>
      <c r="AR47" s="14">
        <v>27</v>
      </c>
    </row>
    <row r="48" spans="2:44" ht="57.75" customHeight="1">
      <c r="B48" s="42" t="str">
        <f>VLOOKUP(C48,[1]Cat!C:E,2,FALSE)</f>
        <v>Shirts</v>
      </c>
      <c r="C48" s="42" t="str">
        <f t="shared" si="1"/>
        <v>04</v>
      </c>
      <c r="D48" s="43" t="s">
        <v>875</v>
      </c>
      <c r="E48" s="44" t="s">
        <v>969</v>
      </c>
      <c r="F48" s="45" t="str">
        <f>VLOOKUP(D48,'[1]Model List'!D:Y,3,FALSE)</f>
        <v>Apr</v>
      </c>
      <c r="G48" s="54" t="str">
        <f>VLOOKUP(D48,'[1]Model List'!D:Y,5,FALSE)</f>
        <v>MOVABLE</v>
      </c>
      <c r="H48" s="47" t="s">
        <v>1021</v>
      </c>
      <c r="I48" s="47" t="s">
        <v>1018</v>
      </c>
      <c r="J48" s="42" t="s">
        <v>1000</v>
      </c>
      <c r="K48" s="48" t="str">
        <f t="shared" si="0"/>
        <v>0104549004</v>
      </c>
      <c r="L48" s="45"/>
      <c r="M48" s="45"/>
      <c r="N48" s="49">
        <f>VLOOKUP(D48,'[1]Model List'!D:Q,11,FALSE)</f>
        <v>76.150000000000006</v>
      </c>
      <c r="O48" s="49">
        <f t="shared" si="2"/>
        <v>84.611111111111114</v>
      </c>
      <c r="P48" s="50">
        <v>390</v>
      </c>
      <c r="Q48" s="50">
        <v>30</v>
      </c>
      <c r="R48" s="51">
        <f t="shared" si="3"/>
        <v>10</v>
      </c>
      <c r="S48" s="51">
        <v>1</v>
      </c>
      <c r="T48" s="50">
        <f t="shared" si="4"/>
        <v>253.5</v>
      </c>
      <c r="U48" s="52">
        <f t="shared" si="5"/>
        <v>0.66622835853605078</v>
      </c>
      <c r="V48" s="50">
        <f t="shared" si="6"/>
        <v>11700</v>
      </c>
      <c r="W48" s="50">
        <f t="shared" si="7"/>
        <v>7605</v>
      </c>
      <c r="X48" s="50">
        <f t="shared" si="8"/>
        <v>2538.3333333333335</v>
      </c>
      <c r="Y48" s="53">
        <f t="shared" si="9"/>
        <v>0.78304843304843308</v>
      </c>
      <c r="Z48" s="52">
        <f t="shared" si="10"/>
        <v>0.35</v>
      </c>
      <c r="AC48" s="65" t="s">
        <v>1205</v>
      </c>
      <c r="AD48" s="67">
        <v>4</v>
      </c>
      <c r="AE48" s="67">
        <v>8</v>
      </c>
      <c r="AF48" s="67">
        <v>9</v>
      </c>
      <c r="AG48" s="67">
        <v>4</v>
      </c>
      <c r="AH48" s="67">
        <v>0</v>
      </c>
      <c r="AI48" s="67">
        <v>0</v>
      </c>
      <c r="AJ48" s="67">
        <v>0</v>
      </c>
      <c r="AK48" s="67">
        <v>0</v>
      </c>
      <c r="AL48" s="67">
        <v>0</v>
      </c>
      <c r="AM48" s="67">
        <v>0</v>
      </c>
      <c r="AN48" s="67">
        <v>0</v>
      </c>
      <c r="AO48" s="67">
        <v>0</v>
      </c>
      <c r="AP48" s="67">
        <v>0</v>
      </c>
      <c r="AQ48" s="67">
        <v>0</v>
      </c>
      <c r="AR48" s="14">
        <v>25</v>
      </c>
    </row>
    <row r="49" spans="2:44" ht="57.75" customHeight="1">
      <c r="B49" s="42" t="str">
        <f>VLOOKUP(C49,[1]Cat!C:E,2,FALSE)</f>
        <v>Shirts</v>
      </c>
      <c r="C49" s="42" t="str">
        <f t="shared" si="1"/>
        <v>04</v>
      </c>
      <c r="D49" s="43" t="s">
        <v>875</v>
      </c>
      <c r="E49" s="44" t="s">
        <v>969</v>
      </c>
      <c r="F49" s="45" t="str">
        <f>VLOOKUP(D49,'[1]Model List'!D:Y,3,FALSE)</f>
        <v>Apr</v>
      </c>
      <c r="G49" s="54" t="str">
        <f>VLOOKUP(D49,'[1]Model List'!D:Y,5,FALSE)</f>
        <v>MOVABLE</v>
      </c>
      <c r="H49" s="47" t="s">
        <v>1022</v>
      </c>
      <c r="I49" s="47" t="s">
        <v>1018</v>
      </c>
      <c r="J49" s="42" t="s">
        <v>1013</v>
      </c>
      <c r="K49" s="48" t="str">
        <f t="shared" si="0"/>
        <v>0104549005</v>
      </c>
      <c r="L49" s="45"/>
      <c r="M49" s="45"/>
      <c r="N49" s="49">
        <f>VLOOKUP(D49,'[1]Model List'!D:Q,11,FALSE)</f>
        <v>76.150000000000006</v>
      </c>
      <c r="O49" s="49">
        <f t="shared" si="2"/>
        <v>84.611111111111114</v>
      </c>
      <c r="P49" s="50">
        <v>390</v>
      </c>
      <c r="Q49" s="50">
        <v>30</v>
      </c>
      <c r="R49" s="51">
        <f t="shared" si="3"/>
        <v>10</v>
      </c>
      <c r="S49" s="51">
        <v>1</v>
      </c>
      <c r="T49" s="50">
        <f t="shared" si="4"/>
        <v>253.5</v>
      </c>
      <c r="U49" s="52">
        <f t="shared" si="5"/>
        <v>0.66622835853605078</v>
      </c>
      <c r="V49" s="50">
        <f t="shared" si="6"/>
        <v>11700</v>
      </c>
      <c r="W49" s="50">
        <f t="shared" si="7"/>
        <v>7605</v>
      </c>
      <c r="X49" s="50">
        <f t="shared" si="8"/>
        <v>2538.3333333333335</v>
      </c>
      <c r="Y49" s="53">
        <f t="shared" si="9"/>
        <v>0.78304843304843308</v>
      </c>
      <c r="Z49" s="52">
        <f t="shared" si="10"/>
        <v>0.35</v>
      </c>
      <c r="AC49" s="65" t="s">
        <v>1206</v>
      </c>
      <c r="AD49" s="67">
        <v>4</v>
      </c>
      <c r="AE49" s="67">
        <v>9</v>
      </c>
      <c r="AF49" s="67">
        <v>8</v>
      </c>
      <c r="AG49" s="67">
        <v>5</v>
      </c>
      <c r="AH49" s="67">
        <v>0</v>
      </c>
      <c r="AI49" s="67">
        <v>0</v>
      </c>
      <c r="AJ49" s="67">
        <v>0</v>
      </c>
      <c r="AK49" s="67">
        <v>0</v>
      </c>
      <c r="AL49" s="67">
        <v>0</v>
      </c>
      <c r="AM49" s="67">
        <v>0</v>
      </c>
      <c r="AN49" s="67">
        <v>0</v>
      </c>
      <c r="AO49" s="67">
        <v>0</v>
      </c>
      <c r="AP49" s="67">
        <v>0</v>
      </c>
      <c r="AQ49" s="67">
        <v>0</v>
      </c>
      <c r="AR49" s="14">
        <v>26</v>
      </c>
    </row>
    <row r="50" spans="2:44" ht="57.75" customHeight="1">
      <c r="B50" s="42" t="str">
        <f>VLOOKUP(C50,[1]Cat!C:E,2,FALSE)</f>
        <v>Shirts</v>
      </c>
      <c r="C50" s="42" t="str">
        <f t="shared" si="1"/>
        <v>04</v>
      </c>
      <c r="D50" s="43" t="s">
        <v>860</v>
      </c>
      <c r="E50" s="44" t="s">
        <v>969</v>
      </c>
      <c r="F50" s="45" t="str">
        <f>VLOOKUP(D50,'[1]Model List'!D:Y,3,FALSE)</f>
        <v>Apr</v>
      </c>
      <c r="G50" s="54" t="str">
        <f>VLOOKUP(D50,'[1]Model List'!D:Y,5,FALSE)</f>
        <v>MOVABLE</v>
      </c>
      <c r="H50" s="47" t="s">
        <v>1023</v>
      </c>
      <c r="I50" s="47" t="s">
        <v>1024</v>
      </c>
      <c r="J50" s="42" t="s">
        <v>995</v>
      </c>
      <c r="K50" s="48" t="str">
        <f t="shared" si="0"/>
        <v>0104549102</v>
      </c>
      <c r="L50" s="45"/>
      <c r="M50" s="45"/>
      <c r="N50" s="49">
        <f>VLOOKUP(D50,'[1]Model List'!D:Q,11,FALSE)</f>
        <v>100.52</v>
      </c>
      <c r="O50" s="49">
        <f t="shared" si="2"/>
        <v>111.68888888888888</v>
      </c>
      <c r="P50" s="50">
        <v>430</v>
      </c>
      <c r="Q50" s="50">
        <v>30</v>
      </c>
      <c r="R50" s="51">
        <f t="shared" si="3"/>
        <v>10</v>
      </c>
      <c r="S50" s="51">
        <v>1</v>
      </c>
      <c r="T50" s="50">
        <f t="shared" si="4"/>
        <v>279.5</v>
      </c>
      <c r="U50" s="52">
        <f t="shared" si="5"/>
        <v>0.60039753528125628</v>
      </c>
      <c r="V50" s="50">
        <f t="shared" si="6"/>
        <v>12900</v>
      </c>
      <c r="W50" s="50">
        <f t="shared" si="7"/>
        <v>8385</v>
      </c>
      <c r="X50" s="50">
        <f t="shared" si="8"/>
        <v>3350.6666666666665</v>
      </c>
      <c r="Y50" s="53">
        <f t="shared" si="9"/>
        <v>0.74025839793281656</v>
      </c>
      <c r="Z50" s="52">
        <f t="shared" si="10"/>
        <v>0.35</v>
      </c>
      <c r="AC50" s="65" t="s">
        <v>1207</v>
      </c>
      <c r="AD50" s="67">
        <v>2</v>
      </c>
      <c r="AE50" s="67">
        <v>3</v>
      </c>
      <c r="AF50" s="67">
        <v>9</v>
      </c>
      <c r="AG50" s="67">
        <v>4</v>
      </c>
      <c r="AH50" s="67">
        <v>0</v>
      </c>
      <c r="AI50" s="67">
        <v>0</v>
      </c>
      <c r="AJ50" s="67">
        <v>0</v>
      </c>
      <c r="AK50" s="67">
        <v>0</v>
      </c>
      <c r="AL50" s="67">
        <v>0</v>
      </c>
      <c r="AM50" s="67">
        <v>0</v>
      </c>
      <c r="AN50" s="67">
        <v>0</v>
      </c>
      <c r="AO50" s="67">
        <v>0</v>
      </c>
      <c r="AP50" s="67">
        <v>0</v>
      </c>
      <c r="AQ50" s="67">
        <v>0</v>
      </c>
      <c r="AR50" s="14">
        <v>18</v>
      </c>
    </row>
    <row r="51" spans="2:44" ht="57.75" customHeight="1">
      <c r="B51" s="42" t="str">
        <f>VLOOKUP(C51,[1]Cat!C:E,2,FALSE)</f>
        <v>Shirts</v>
      </c>
      <c r="C51" s="42" t="str">
        <f t="shared" si="1"/>
        <v>04</v>
      </c>
      <c r="D51" s="43" t="s">
        <v>860</v>
      </c>
      <c r="E51" s="44" t="s">
        <v>969</v>
      </c>
      <c r="F51" s="45" t="str">
        <f>VLOOKUP(D51,'[1]Model List'!D:Y,3,FALSE)</f>
        <v>Apr</v>
      </c>
      <c r="G51" s="54" t="str">
        <f>VLOOKUP(D51,'[1]Model List'!D:Y,5,FALSE)</f>
        <v>MOVABLE</v>
      </c>
      <c r="H51" s="47" t="s">
        <v>1011</v>
      </c>
      <c r="I51" s="47" t="s">
        <v>1024</v>
      </c>
      <c r="J51" s="42" t="s">
        <v>1002</v>
      </c>
      <c r="K51" s="48" t="str">
        <f t="shared" si="0"/>
        <v>0104549103</v>
      </c>
      <c r="L51" s="45"/>
      <c r="M51" s="45"/>
      <c r="N51" s="49">
        <f>VLOOKUP(D51,'[1]Model List'!D:Q,11,FALSE)</f>
        <v>100.52</v>
      </c>
      <c r="O51" s="49">
        <f t="shared" si="2"/>
        <v>111.68888888888888</v>
      </c>
      <c r="P51" s="50">
        <v>430</v>
      </c>
      <c r="Q51" s="50">
        <v>30</v>
      </c>
      <c r="R51" s="51">
        <f t="shared" si="3"/>
        <v>10</v>
      </c>
      <c r="S51" s="51">
        <v>1</v>
      </c>
      <c r="T51" s="50">
        <f t="shared" si="4"/>
        <v>279.5</v>
      </c>
      <c r="U51" s="52">
        <f t="shared" si="5"/>
        <v>0.60039753528125628</v>
      </c>
      <c r="V51" s="50">
        <f t="shared" si="6"/>
        <v>12900</v>
      </c>
      <c r="W51" s="50">
        <f t="shared" si="7"/>
        <v>8385</v>
      </c>
      <c r="X51" s="50">
        <f t="shared" si="8"/>
        <v>3350.6666666666665</v>
      </c>
      <c r="Y51" s="53">
        <f t="shared" si="9"/>
        <v>0.74025839793281656</v>
      </c>
      <c r="Z51" s="52">
        <f t="shared" si="10"/>
        <v>0.35</v>
      </c>
      <c r="AC51" s="65" t="s">
        <v>1208</v>
      </c>
      <c r="AD51" s="67">
        <v>1</v>
      </c>
      <c r="AE51" s="67">
        <v>6</v>
      </c>
      <c r="AF51" s="67">
        <v>9</v>
      </c>
      <c r="AG51" s="67">
        <v>2</v>
      </c>
      <c r="AH51" s="67">
        <v>0</v>
      </c>
      <c r="AI51" s="67">
        <v>0</v>
      </c>
      <c r="AJ51" s="67">
        <v>0</v>
      </c>
      <c r="AK51" s="67">
        <v>0</v>
      </c>
      <c r="AL51" s="67">
        <v>0</v>
      </c>
      <c r="AM51" s="67">
        <v>0</v>
      </c>
      <c r="AN51" s="67">
        <v>0</v>
      </c>
      <c r="AO51" s="67">
        <v>0</v>
      </c>
      <c r="AP51" s="67">
        <v>0</v>
      </c>
      <c r="AQ51" s="67">
        <v>0</v>
      </c>
      <c r="AR51" s="14">
        <v>18</v>
      </c>
    </row>
    <row r="52" spans="2:44" ht="57.75" customHeight="1">
      <c r="B52" s="42" t="str">
        <f>VLOOKUP(C52,[1]Cat!C:E,2,FALSE)</f>
        <v>Shirts</v>
      </c>
      <c r="C52" s="42" t="str">
        <f t="shared" si="1"/>
        <v>04</v>
      </c>
      <c r="D52" s="43" t="s">
        <v>860</v>
      </c>
      <c r="E52" s="44" t="s">
        <v>969</v>
      </c>
      <c r="F52" s="45" t="str">
        <f>VLOOKUP(D52,'[1]Model List'!D:Y,3,FALSE)</f>
        <v>Apr</v>
      </c>
      <c r="G52" s="54" t="str">
        <f>VLOOKUP(D52,'[1]Model List'!D:Y,5,FALSE)</f>
        <v>MOVABLE</v>
      </c>
      <c r="H52" s="47" t="s">
        <v>1022</v>
      </c>
      <c r="I52" s="47" t="s">
        <v>1024</v>
      </c>
      <c r="J52" s="42" t="s">
        <v>1000</v>
      </c>
      <c r="K52" s="48" t="str">
        <f t="shared" si="0"/>
        <v>0104549104</v>
      </c>
      <c r="L52" s="45"/>
      <c r="M52" s="45"/>
      <c r="N52" s="49">
        <f>VLOOKUP(D52,'[1]Model List'!D:Q,11,FALSE)</f>
        <v>100.52</v>
      </c>
      <c r="O52" s="49">
        <f t="shared" si="2"/>
        <v>111.68888888888888</v>
      </c>
      <c r="P52" s="50">
        <v>430</v>
      </c>
      <c r="Q52" s="50">
        <v>30</v>
      </c>
      <c r="R52" s="51">
        <f t="shared" si="3"/>
        <v>10</v>
      </c>
      <c r="S52" s="51">
        <v>1</v>
      </c>
      <c r="T52" s="50">
        <f t="shared" si="4"/>
        <v>279.5</v>
      </c>
      <c r="U52" s="52">
        <f t="shared" si="5"/>
        <v>0.60039753528125628</v>
      </c>
      <c r="V52" s="50">
        <f t="shared" si="6"/>
        <v>12900</v>
      </c>
      <c r="W52" s="50">
        <f t="shared" si="7"/>
        <v>8385</v>
      </c>
      <c r="X52" s="50">
        <f t="shared" si="8"/>
        <v>3350.6666666666665</v>
      </c>
      <c r="Y52" s="53">
        <f t="shared" si="9"/>
        <v>0.74025839793281656</v>
      </c>
      <c r="Z52" s="52">
        <f t="shared" si="10"/>
        <v>0.35</v>
      </c>
      <c r="AC52" s="65" t="s">
        <v>1209</v>
      </c>
      <c r="AD52" s="67">
        <v>0</v>
      </c>
      <c r="AE52" s="67">
        <v>6</v>
      </c>
      <c r="AF52" s="67">
        <v>7</v>
      </c>
      <c r="AG52" s="67">
        <v>3</v>
      </c>
      <c r="AH52" s="67">
        <v>0</v>
      </c>
      <c r="AI52" s="67">
        <v>0</v>
      </c>
      <c r="AJ52" s="67">
        <v>0</v>
      </c>
      <c r="AK52" s="67">
        <v>0</v>
      </c>
      <c r="AL52" s="67">
        <v>0</v>
      </c>
      <c r="AM52" s="67">
        <v>0</v>
      </c>
      <c r="AN52" s="67">
        <v>0</v>
      </c>
      <c r="AO52" s="67">
        <v>0</v>
      </c>
      <c r="AP52" s="67">
        <v>0</v>
      </c>
      <c r="AQ52" s="67">
        <v>0</v>
      </c>
      <c r="AR52" s="14">
        <v>16</v>
      </c>
    </row>
    <row r="53" spans="2:44" ht="57.75" customHeight="1">
      <c r="B53" s="42" t="str">
        <f>VLOOKUP(C53,[1]Cat!C:E,2,FALSE)</f>
        <v>Shirts</v>
      </c>
      <c r="C53" s="42" t="str">
        <f t="shared" si="1"/>
        <v>04</v>
      </c>
      <c r="D53" s="43" t="s">
        <v>860</v>
      </c>
      <c r="E53" s="44" t="s">
        <v>969</v>
      </c>
      <c r="F53" s="45" t="str">
        <f>VLOOKUP(D53,'[1]Model List'!D:Y,3,FALSE)</f>
        <v>Apr</v>
      </c>
      <c r="G53" s="54" t="str">
        <f>VLOOKUP(D53,'[1]Model List'!D:Y,5,FALSE)</f>
        <v>MOVABLE</v>
      </c>
      <c r="H53" s="47" t="s">
        <v>1025</v>
      </c>
      <c r="I53" s="47" t="s">
        <v>1024</v>
      </c>
      <c r="J53" s="42" t="s">
        <v>1013</v>
      </c>
      <c r="K53" s="48" t="str">
        <f t="shared" si="0"/>
        <v>0104549105</v>
      </c>
      <c r="L53" s="45"/>
      <c r="M53" s="45"/>
      <c r="N53" s="49">
        <f>VLOOKUP(D53,'[1]Model List'!D:Q,11,FALSE)</f>
        <v>100.52</v>
      </c>
      <c r="O53" s="49">
        <f t="shared" si="2"/>
        <v>111.68888888888888</v>
      </c>
      <c r="P53" s="50">
        <v>430</v>
      </c>
      <c r="Q53" s="50">
        <v>30</v>
      </c>
      <c r="R53" s="51">
        <f t="shared" si="3"/>
        <v>10</v>
      </c>
      <c r="S53" s="51">
        <v>1</v>
      </c>
      <c r="T53" s="50">
        <f t="shared" si="4"/>
        <v>279.5</v>
      </c>
      <c r="U53" s="52">
        <f t="shared" si="5"/>
        <v>0.60039753528125628</v>
      </c>
      <c r="V53" s="50">
        <f t="shared" si="6"/>
        <v>12900</v>
      </c>
      <c r="W53" s="50">
        <f t="shared" si="7"/>
        <v>8385</v>
      </c>
      <c r="X53" s="50">
        <f t="shared" si="8"/>
        <v>3350.6666666666665</v>
      </c>
      <c r="Y53" s="53">
        <f t="shared" si="9"/>
        <v>0.74025839793281656</v>
      </c>
      <c r="Z53" s="52">
        <f t="shared" si="10"/>
        <v>0.35</v>
      </c>
      <c r="AC53" s="65" t="s">
        <v>1210</v>
      </c>
      <c r="AD53" s="67">
        <v>0</v>
      </c>
      <c r="AE53" s="67">
        <v>4</v>
      </c>
      <c r="AF53" s="67">
        <v>8</v>
      </c>
      <c r="AG53" s="67">
        <v>1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0</v>
      </c>
      <c r="AO53" s="67">
        <v>0</v>
      </c>
      <c r="AP53" s="67">
        <v>0</v>
      </c>
      <c r="AQ53" s="67">
        <v>0</v>
      </c>
      <c r="AR53" s="14">
        <v>13</v>
      </c>
    </row>
    <row r="54" spans="2:44" ht="57.75" customHeight="1">
      <c r="B54" s="42" t="str">
        <f>VLOOKUP(C54,[1]Cat!C:E,2,FALSE)</f>
        <v>Shirts</v>
      </c>
      <c r="C54" s="42" t="str">
        <f t="shared" si="1"/>
        <v>04</v>
      </c>
      <c r="D54" s="43" t="s">
        <v>901</v>
      </c>
      <c r="E54" s="44" t="s">
        <v>969</v>
      </c>
      <c r="F54" s="45" t="str">
        <f>VLOOKUP(D54,'[1]Model List'!D:Y,3,FALSE)</f>
        <v>Apr</v>
      </c>
      <c r="G54" s="54" t="str">
        <f>VLOOKUP(D54,'[1]Model List'!D:Y,5,FALSE)</f>
        <v>CORE</v>
      </c>
      <c r="H54" s="47" t="s">
        <v>1011</v>
      </c>
      <c r="I54" s="47" t="s">
        <v>1026</v>
      </c>
      <c r="J54" s="42" t="s">
        <v>973</v>
      </c>
      <c r="K54" s="48" t="str">
        <f t="shared" si="0"/>
        <v>0104549201</v>
      </c>
      <c r="L54" s="45"/>
      <c r="M54" s="45"/>
      <c r="N54" s="49">
        <f>VLOOKUP(D54,'[1]Model List'!D:Q,11,FALSE)</f>
        <v>58.22</v>
      </c>
      <c r="O54" s="49">
        <f t="shared" si="2"/>
        <v>64.688888888888883</v>
      </c>
      <c r="P54" s="50">
        <v>330</v>
      </c>
      <c r="Q54" s="50">
        <v>30</v>
      </c>
      <c r="R54" s="51">
        <f t="shared" si="3"/>
        <v>10</v>
      </c>
      <c r="S54" s="51">
        <v>1</v>
      </c>
      <c r="T54" s="50">
        <f t="shared" si="4"/>
        <v>214.5</v>
      </c>
      <c r="U54" s="52">
        <f t="shared" si="5"/>
        <v>0.69842009842009856</v>
      </c>
      <c r="V54" s="50">
        <f t="shared" si="6"/>
        <v>9900</v>
      </c>
      <c r="W54" s="50">
        <f t="shared" si="7"/>
        <v>6435</v>
      </c>
      <c r="X54" s="50">
        <f t="shared" si="8"/>
        <v>1940.6666666666665</v>
      </c>
      <c r="Y54" s="53">
        <f t="shared" si="9"/>
        <v>0.80397306397306401</v>
      </c>
      <c r="Z54" s="52">
        <f t="shared" si="10"/>
        <v>0.35</v>
      </c>
      <c r="AC54" s="65" t="s">
        <v>1211</v>
      </c>
      <c r="AD54" s="67">
        <v>3</v>
      </c>
      <c r="AE54" s="67">
        <v>10</v>
      </c>
      <c r="AF54" s="67">
        <v>10</v>
      </c>
      <c r="AG54" s="67">
        <v>4</v>
      </c>
      <c r="AH54" s="67">
        <v>0</v>
      </c>
      <c r="AI54" s="67">
        <v>0</v>
      </c>
      <c r="AJ54" s="67">
        <v>0</v>
      </c>
      <c r="AK54" s="67">
        <v>0</v>
      </c>
      <c r="AL54" s="67">
        <v>0</v>
      </c>
      <c r="AM54" s="67">
        <v>0</v>
      </c>
      <c r="AN54" s="67">
        <v>0</v>
      </c>
      <c r="AO54" s="67">
        <v>0</v>
      </c>
      <c r="AP54" s="67">
        <v>0</v>
      </c>
      <c r="AQ54" s="67">
        <v>0</v>
      </c>
      <c r="AR54" s="14">
        <v>27</v>
      </c>
    </row>
    <row r="55" spans="2:44" ht="57.75" customHeight="1">
      <c r="B55" s="42" t="str">
        <f>VLOOKUP(C55,[1]Cat!C:E,2,FALSE)</f>
        <v>Shirts</v>
      </c>
      <c r="C55" s="42" t="str">
        <f t="shared" si="1"/>
        <v>04</v>
      </c>
      <c r="D55" s="43" t="s">
        <v>901</v>
      </c>
      <c r="E55" s="44" t="s">
        <v>969</v>
      </c>
      <c r="F55" s="45" t="str">
        <f>VLOOKUP(D55,'[1]Model List'!D:Y,3,FALSE)</f>
        <v>Apr</v>
      </c>
      <c r="G55" s="54" t="str">
        <f>VLOOKUP(D55,'[1]Model List'!D:Y,5,FALSE)</f>
        <v>CORE</v>
      </c>
      <c r="H55" s="47" t="s">
        <v>1027</v>
      </c>
      <c r="I55" s="47" t="s">
        <v>1026</v>
      </c>
      <c r="J55" s="42" t="s">
        <v>995</v>
      </c>
      <c r="K55" s="48" t="str">
        <f t="shared" si="0"/>
        <v>0104549202</v>
      </c>
      <c r="L55" s="45"/>
      <c r="M55" s="45"/>
      <c r="N55" s="49">
        <f>VLOOKUP(D55,'[1]Model List'!D:Q,11,FALSE)</f>
        <v>58.22</v>
      </c>
      <c r="O55" s="49">
        <f t="shared" si="2"/>
        <v>64.688888888888883</v>
      </c>
      <c r="P55" s="50">
        <v>330</v>
      </c>
      <c r="Q55" s="50">
        <v>30</v>
      </c>
      <c r="R55" s="51">
        <f t="shared" si="3"/>
        <v>10</v>
      </c>
      <c r="S55" s="51">
        <v>1</v>
      </c>
      <c r="T55" s="50">
        <f t="shared" si="4"/>
        <v>214.5</v>
      </c>
      <c r="U55" s="52">
        <f t="shared" si="5"/>
        <v>0.69842009842009856</v>
      </c>
      <c r="V55" s="50">
        <f t="shared" si="6"/>
        <v>9900</v>
      </c>
      <c r="W55" s="50">
        <f t="shared" si="7"/>
        <v>6435</v>
      </c>
      <c r="X55" s="50">
        <f t="shared" si="8"/>
        <v>1940.6666666666665</v>
      </c>
      <c r="Y55" s="53">
        <f t="shared" si="9"/>
        <v>0.80397306397306401</v>
      </c>
      <c r="Z55" s="52">
        <f t="shared" si="10"/>
        <v>0.35</v>
      </c>
      <c r="AC55" s="65" t="s">
        <v>1212</v>
      </c>
      <c r="AD55" s="67">
        <v>3</v>
      </c>
      <c r="AE55" s="67">
        <v>7</v>
      </c>
      <c r="AF55" s="67">
        <v>8</v>
      </c>
      <c r="AG55" s="67">
        <v>5</v>
      </c>
      <c r="AH55" s="67">
        <v>0</v>
      </c>
      <c r="AI55" s="67">
        <v>0</v>
      </c>
      <c r="AJ55" s="67">
        <v>0</v>
      </c>
      <c r="AK55" s="67">
        <v>0</v>
      </c>
      <c r="AL55" s="67">
        <v>0</v>
      </c>
      <c r="AM55" s="67">
        <v>0</v>
      </c>
      <c r="AN55" s="67">
        <v>0</v>
      </c>
      <c r="AO55" s="67">
        <v>0</v>
      </c>
      <c r="AP55" s="67">
        <v>0</v>
      </c>
      <c r="AQ55" s="67">
        <v>0</v>
      </c>
      <c r="AR55" s="14">
        <v>23</v>
      </c>
    </row>
    <row r="56" spans="2:44" ht="57.75" customHeight="1">
      <c r="B56" s="42" t="str">
        <f>VLOOKUP(C56,[1]Cat!C:E,2,FALSE)</f>
        <v>Shirts</v>
      </c>
      <c r="C56" s="42" t="str">
        <f t="shared" si="1"/>
        <v>04</v>
      </c>
      <c r="D56" s="43" t="s">
        <v>901</v>
      </c>
      <c r="E56" s="44" t="s">
        <v>969</v>
      </c>
      <c r="F56" s="45" t="str">
        <f>VLOOKUP(D56,'[1]Model List'!D:Y,3,FALSE)</f>
        <v>Apr</v>
      </c>
      <c r="G56" s="54" t="str">
        <f>VLOOKUP(D56,'[1]Model List'!D:Y,5,FALSE)</f>
        <v>CORE</v>
      </c>
      <c r="H56" s="47" t="s">
        <v>1028</v>
      </c>
      <c r="I56" s="47" t="s">
        <v>1026</v>
      </c>
      <c r="J56" s="42" t="s">
        <v>1002</v>
      </c>
      <c r="K56" s="48" t="str">
        <f t="shared" si="0"/>
        <v>0104549203</v>
      </c>
      <c r="L56" s="45"/>
      <c r="M56" s="45"/>
      <c r="N56" s="49">
        <f>VLOOKUP(D56,'[1]Model List'!D:Q,11,FALSE)</f>
        <v>58.22</v>
      </c>
      <c r="O56" s="49">
        <f t="shared" si="2"/>
        <v>64.688888888888883</v>
      </c>
      <c r="P56" s="50">
        <v>330</v>
      </c>
      <c r="Q56" s="50">
        <v>30</v>
      </c>
      <c r="R56" s="51">
        <f t="shared" si="3"/>
        <v>10</v>
      </c>
      <c r="S56" s="51">
        <v>1</v>
      </c>
      <c r="T56" s="50">
        <f t="shared" si="4"/>
        <v>214.5</v>
      </c>
      <c r="U56" s="52">
        <f t="shared" si="5"/>
        <v>0.69842009842009856</v>
      </c>
      <c r="V56" s="50">
        <f t="shared" si="6"/>
        <v>9900</v>
      </c>
      <c r="W56" s="50">
        <f t="shared" si="7"/>
        <v>6435</v>
      </c>
      <c r="X56" s="50">
        <f t="shared" si="8"/>
        <v>1940.6666666666665</v>
      </c>
      <c r="Y56" s="53">
        <f t="shared" si="9"/>
        <v>0.80397306397306401</v>
      </c>
      <c r="Z56" s="52">
        <f t="shared" si="10"/>
        <v>0.35</v>
      </c>
      <c r="AC56" s="65" t="s">
        <v>1213</v>
      </c>
      <c r="AD56" s="67">
        <v>1</v>
      </c>
      <c r="AE56" s="67">
        <v>7</v>
      </c>
      <c r="AF56" s="67">
        <v>11</v>
      </c>
      <c r="AG56" s="67">
        <v>3</v>
      </c>
      <c r="AH56" s="67">
        <v>0</v>
      </c>
      <c r="AI56" s="67">
        <v>0</v>
      </c>
      <c r="AJ56" s="67">
        <v>0</v>
      </c>
      <c r="AK56" s="67">
        <v>0</v>
      </c>
      <c r="AL56" s="67">
        <v>0</v>
      </c>
      <c r="AM56" s="67">
        <v>0</v>
      </c>
      <c r="AN56" s="67">
        <v>0</v>
      </c>
      <c r="AO56" s="67">
        <v>0</v>
      </c>
      <c r="AP56" s="67">
        <v>0</v>
      </c>
      <c r="AQ56" s="67">
        <v>0</v>
      </c>
      <c r="AR56" s="14">
        <v>22</v>
      </c>
    </row>
    <row r="57" spans="2:44" ht="57.75" customHeight="1">
      <c r="B57" s="42" t="str">
        <f>VLOOKUP(C57,[1]Cat!C:E,2,FALSE)</f>
        <v>Shirts</v>
      </c>
      <c r="C57" s="42" t="str">
        <f t="shared" si="1"/>
        <v>04</v>
      </c>
      <c r="D57" s="43" t="s">
        <v>871</v>
      </c>
      <c r="E57" s="44" t="s">
        <v>969</v>
      </c>
      <c r="F57" s="45" t="str">
        <f>VLOOKUP(D57,'[1]Model List'!D:Y,3,FALSE)</f>
        <v>Apr</v>
      </c>
      <c r="G57" s="54" t="str">
        <f>VLOOKUP(D57,'[1]Model List'!D:Y,5,FALSE)</f>
        <v>ICING</v>
      </c>
      <c r="H57" s="47" t="s">
        <v>988</v>
      </c>
      <c r="I57" s="47" t="s">
        <v>1029</v>
      </c>
      <c r="J57" s="42" t="s">
        <v>973</v>
      </c>
      <c r="K57" s="48" t="str">
        <f t="shared" si="0"/>
        <v>0104552101</v>
      </c>
      <c r="L57" s="45"/>
      <c r="M57" s="45"/>
      <c r="N57" s="49">
        <f>VLOOKUP(D57,'[1]Model List'!D:Q,11,FALSE)</f>
        <v>81.430000000000007</v>
      </c>
      <c r="O57" s="49">
        <f t="shared" si="2"/>
        <v>90.477777777777789</v>
      </c>
      <c r="P57" s="50">
        <v>430</v>
      </c>
      <c r="Q57" s="50">
        <v>30</v>
      </c>
      <c r="R57" s="51">
        <f t="shared" si="3"/>
        <v>10</v>
      </c>
      <c r="S57" s="51">
        <v>1</v>
      </c>
      <c r="T57" s="50">
        <f t="shared" si="4"/>
        <v>279.5</v>
      </c>
      <c r="U57" s="52">
        <f t="shared" si="5"/>
        <v>0.67628702047306699</v>
      </c>
      <c r="V57" s="50">
        <f t="shared" si="6"/>
        <v>12900</v>
      </c>
      <c r="W57" s="50">
        <f t="shared" si="7"/>
        <v>8385</v>
      </c>
      <c r="X57" s="50">
        <f t="shared" si="8"/>
        <v>2714.3333333333335</v>
      </c>
      <c r="Y57" s="53">
        <f t="shared" si="9"/>
        <v>0.78958656330749355</v>
      </c>
      <c r="Z57" s="52">
        <f t="shared" si="10"/>
        <v>0.35</v>
      </c>
      <c r="AC57" s="65" t="s">
        <v>1214</v>
      </c>
      <c r="AD57" s="67">
        <v>2</v>
      </c>
      <c r="AE57" s="67">
        <v>3</v>
      </c>
      <c r="AF57" s="67">
        <v>9</v>
      </c>
      <c r="AG57" s="67">
        <v>3</v>
      </c>
      <c r="AH57" s="67">
        <v>0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14">
        <v>17</v>
      </c>
    </row>
    <row r="58" spans="2:44" ht="57.75" customHeight="1">
      <c r="B58" s="42" t="str">
        <f>VLOOKUP(C58,[1]Cat!C:E,2,FALSE)</f>
        <v>Shirts</v>
      </c>
      <c r="C58" s="42" t="str">
        <f t="shared" si="1"/>
        <v>04</v>
      </c>
      <c r="D58" s="43" t="s">
        <v>871</v>
      </c>
      <c r="E58" s="44" t="s">
        <v>969</v>
      </c>
      <c r="F58" s="45" t="str">
        <f>VLOOKUP(D58,'[1]Model List'!D:Y,3,FALSE)</f>
        <v>Apr</v>
      </c>
      <c r="G58" s="54" t="str">
        <f>VLOOKUP(D58,'[1]Model List'!D:Y,5,FALSE)</f>
        <v>ICING</v>
      </c>
      <c r="H58" s="47" t="s">
        <v>1030</v>
      </c>
      <c r="I58" s="47" t="s">
        <v>1029</v>
      </c>
      <c r="J58" s="42" t="s">
        <v>995</v>
      </c>
      <c r="K58" s="48" t="str">
        <f t="shared" si="0"/>
        <v>0104552102</v>
      </c>
      <c r="L58" s="45"/>
      <c r="M58" s="45"/>
      <c r="N58" s="49">
        <f>VLOOKUP(D58,'[1]Model List'!D:Q,11,FALSE)</f>
        <v>81.430000000000007</v>
      </c>
      <c r="O58" s="49">
        <f t="shared" si="2"/>
        <v>90.477777777777789</v>
      </c>
      <c r="P58" s="50">
        <v>430</v>
      </c>
      <c r="Q58" s="50">
        <v>30</v>
      </c>
      <c r="R58" s="51">
        <f t="shared" si="3"/>
        <v>10</v>
      </c>
      <c r="S58" s="51">
        <v>1</v>
      </c>
      <c r="T58" s="50">
        <f t="shared" si="4"/>
        <v>279.5</v>
      </c>
      <c r="U58" s="52">
        <f t="shared" si="5"/>
        <v>0.67628702047306699</v>
      </c>
      <c r="V58" s="50">
        <f t="shared" si="6"/>
        <v>12900</v>
      </c>
      <c r="W58" s="50">
        <f t="shared" si="7"/>
        <v>8385</v>
      </c>
      <c r="X58" s="50">
        <f t="shared" si="8"/>
        <v>2714.3333333333335</v>
      </c>
      <c r="Y58" s="53">
        <f t="shared" si="9"/>
        <v>0.78958656330749355</v>
      </c>
      <c r="Z58" s="52">
        <f t="shared" si="10"/>
        <v>0.35</v>
      </c>
      <c r="AC58" s="65" t="s">
        <v>1215</v>
      </c>
      <c r="AD58" s="67">
        <v>0</v>
      </c>
      <c r="AE58" s="67">
        <v>5</v>
      </c>
      <c r="AF58" s="67">
        <v>7</v>
      </c>
      <c r="AG58" s="67">
        <v>2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14">
        <v>14</v>
      </c>
    </row>
    <row r="59" spans="2:44" ht="57.75" customHeight="1">
      <c r="B59" s="42" t="str">
        <f>VLOOKUP(C59,[1]Cat!C:E,2,FALSE)</f>
        <v>Shirts</v>
      </c>
      <c r="C59" s="42" t="str">
        <f t="shared" si="1"/>
        <v>04</v>
      </c>
      <c r="D59" s="43" t="s">
        <v>871</v>
      </c>
      <c r="E59" s="44" t="s">
        <v>969</v>
      </c>
      <c r="F59" s="45" t="str">
        <f>VLOOKUP(D59,'[1]Model List'!D:Y,3,FALSE)</f>
        <v>Apr</v>
      </c>
      <c r="G59" s="54" t="str">
        <f>VLOOKUP(D59,'[1]Model List'!D:Y,5,FALSE)</f>
        <v>ICING</v>
      </c>
      <c r="H59" s="47" t="s">
        <v>1008</v>
      </c>
      <c r="I59" s="47" t="s">
        <v>1029</v>
      </c>
      <c r="J59" s="42" t="s">
        <v>1002</v>
      </c>
      <c r="K59" s="48" t="str">
        <f t="shared" si="0"/>
        <v>0104552103</v>
      </c>
      <c r="L59" s="45"/>
      <c r="M59" s="45"/>
      <c r="N59" s="49">
        <f>VLOOKUP(D59,'[1]Model List'!D:Q,11,FALSE)</f>
        <v>81.430000000000007</v>
      </c>
      <c r="O59" s="49">
        <f t="shared" si="2"/>
        <v>90.477777777777789</v>
      </c>
      <c r="P59" s="50">
        <v>430</v>
      </c>
      <c r="Q59" s="50">
        <v>30</v>
      </c>
      <c r="R59" s="51">
        <f t="shared" si="3"/>
        <v>10</v>
      </c>
      <c r="S59" s="51">
        <v>1</v>
      </c>
      <c r="T59" s="50">
        <f t="shared" si="4"/>
        <v>279.5</v>
      </c>
      <c r="U59" s="52">
        <f t="shared" si="5"/>
        <v>0.67628702047306699</v>
      </c>
      <c r="V59" s="50">
        <f t="shared" si="6"/>
        <v>12900</v>
      </c>
      <c r="W59" s="50">
        <f t="shared" si="7"/>
        <v>8385</v>
      </c>
      <c r="X59" s="50">
        <f t="shared" si="8"/>
        <v>2714.3333333333335</v>
      </c>
      <c r="Y59" s="53">
        <f t="shared" si="9"/>
        <v>0.78958656330749355</v>
      </c>
      <c r="Z59" s="52">
        <f t="shared" si="10"/>
        <v>0.35</v>
      </c>
      <c r="AC59" s="65" t="s">
        <v>1216</v>
      </c>
      <c r="AD59" s="67">
        <v>0</v>
      </c>
      <c r="AE59" s="67">
        <v>7</v>
      </c>
      <c r="AF59" s="67">
        <v>10</v>
      </c>
      <c r="AG59" s="67">
        <v>4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14">
        <v>21</v>
      </c>
    </row>
    <row r="60" spans="2:44" ht="57.75" customHeight="1">
      <c r="B60" s="42" t="str">
        <f>VLOOKUP(C60,[1]Cat!C:E,2,FALSE)</f>
        <v>Sweater</v>
      </c>
      <c r="C60" s="42" t="str">
        <f t="shared" si="1"/>
        <v>05</v>
      </c>
      <c r="D60" s="43" t="s">
        <v>933</v>
      </c>
      <c r="E60" s="44" t="s">
        <v>969</v>
      </c>
      <c r="F60" s="45" t="str">
        <f>VLOOKUP(D60,'[1]Model List'!D:Y,3,FALSE)</f>
        <v>May</v>
      </c>
      <c r="G60" s="54" t="str">
        <f>VLOOKUP(D60,'[1]Model List'!D:Y,5,FALSE)</f>
        <v>ICING</v>
      </c>
      <c r="H60" s="47" t="s">
        <v>988</v>
      </c>
      <c r="I60" s="47" t="s">
        <v>1031</v>
      </c>
      <c r="J60" s="42" t="s">
        <v>973</v>
      </c>
      <c r="K60" s="48" t="str">
        <f t="shared" si="0"/>
        <v>0105530101</v>
      </c>
      <c r="L60" s="45"/>
      <c r="M60" s="45"/>
      <c r="N60" s="49">
        <f>VLOOKUP(D60,'[1]Model List'!D:Q,11,FALSE)</f>
        <v>57.55</v>
      </c>
      <c r="O60" s="49">
        <f t="shared" si="2"/>
        <v>63.944444444444443</v>
      </c>
      <c r="P60" s="50">
        <v>430</v>
      </c>
      <c r="Q60" s="50">
        <v>30</v>
      </c>
      <c r="R60" s="51">
        <f t="shared" si="3"/>
        <v>10</v>
      </c>
      <c r="S60" s="51">
        <v>1</v>
      </c>
      <c r="T60" s="50">
        <f t="shared" si="4"/>
        <v>279.5</v>
      </c>
      <c r="U60" s="52">
        <f t="shared" si="5"/>
        <v>0.77121844563705022</v>
      </c>
      <c r="V60" s="50">
        <f t="shared" si="6"/>
        <v>12900</v>
      </c>
      <c r="W60" s="50">
        <f t="shared" si="7"/>
        <v>8385</v>
      </c>
      <c r="X60" s="50">
        <f t="shared" si="8"/>
        <v>1918.3333333333333</v>
      </c>
      <c r="Y60" s="53">
        <f t="shared" si="9"/>
        <v>0.8512919896640827</v>
      </c>
      <c r="Z60" s="52">
        <f t="shared" si="10"/>
        <v>0.35</v>
      </c>
      <c r="AC60" s="65" t="s">
        <v>1217</v>
      </c>
      <c r="AD60" s="67">
        <v>5</v>
      </c>
      <c r="AE60" s="67">
        <v>10</v>
      </c>
      <c r="AF60" s="67">
        <v>10</v>
      </c>
      <c r="AG60" s="67">
        <v>4</v>
      </c>
      <c r="AH60" s="67">
        <v>0</v>
      </c>
      <c r="AI60" s="67">
        <v>0</v>
      </c>
      <c r="AJ60" s="67">
        <v>0</v>
      </c>
      <c r="AK60" s="67">
        <v>0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14">
        <v>29</v>
      </c>
    </row>
    <row r="61" spans="2:44" ht="57.75" customHeight="1">
      <c r="B61" s="42" t="str">
        <f>VLOOKUP(C61,[1]Cat!C:E,2,FALSE)</f>
        <v>Sweater</v>
      </c>
      <c r="C61" s="42" t="str">
        <f t="shared" si="1"/>
        <v>05</v>
      </c>
      <c r="D61" s="43" t="s">
        <v>933</v>
      </c>
      <c r="E61" s="44" t="s">
        <v>969</v>
      </c>
      <c r="F61" s="45" t="str">
        <f>VLOOKUP(D61,'[1]Model List'!D:Y,3,FALSE)</f>
        <v>May</v>
      </c>
      <c r="G61" s="54" t="str">
        <f>VLOOKUP(D61,'[1]Model List'!D:Y,5,FALSE)</f>
        <v>ICING</v>
      </c>
      <c r="H61" s="47" t="s">
        <v>984</v>
      </c>
      <c r="I61" s="47" t="s">
        <v>1031</v>
      </c>
      <c r="J61" s="42" t="s">
        <v>995</v>
      </c>
      <c r="K61" s="48" t="str">
        <f t="shared" si="0"/>
        <v>0105530102</v>
      </c>
      <c r="L61" s="45"/>
      <c r="M61" s="45"/>
      <c r="N61" s="49">
        <f>VLOOKUP(D61,'[1]Model List'!D:Q,11,FALSE)</f>
        <v>57.55</v>
      </c>
      <c r="O61" s="49">
        <f t="shared" si="2"/>
        <v>63.944444444444443</v>
      </c>
      <c r="P61" s="50">
        <v>430</v>
      </c>
      <c r="Q61" s="50">
        <v>30</v>
      </c>
      <c r="R61" s="51">
        <f t="shared" si="3"/>
        <v>10</v>
      </c>
      <c r="S61" s="51">
        <v>1</v>
      </c>
      <c r="T61" s="50">
        <f t="shared" si="4"/>
        <v>279.5</v>
      </c>
      <c r="U61" s="52">
        <f t="shared" si="5"/>
        <v>0.77121844563705022</v>
      </c>
      <c r="V61" s="50">
        <f t="shared" si="6"/>
        <v>12900</v>
      </c>
      <c r="W61" s="50">
        <f t="shared" si="7"/>
        <v>8385</v>
      </c>
      <c r="X61" s="50">
        <f t="shared" si="8"/>
        <v>1918.3333333333333</v>
      </c>
      <c r="Y61" s="53">
        <f t="shared" si="9"/>
        <v>0.8512919896640827</v>
      </c>
      <c r="Z61" s="52">
        <f t="shared" si="10"/>
        <v>0.35</v>
      </c>
      <c r="AC61" s="65" t="s">
        <v>1218</v>
      </c>
      <c r="AD61" s="67">
        <v>5</v>
      </c>
      <c r="AE61" s="67">
        <v>10</v>
      </c>
      <c r="AF61" s="67">
        <v>10</v>
      </c>
      <c r="AG61" s="67">
        <v>3</v>
      </c>
      <c r="AH61" s="67">
        <v>0</v>
      </c>
      <c r="AI61" s="67">
        <v>0</v>
      </c>
      <c r="AJ61" s="67">
        <v>0</v>
      </c>
      <c r="AK61" s="67">
        <v>0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14">
        <v>28</v>
      </c>
    </row>
    <row r="62" spans="2:44" ht="57.75" customHeight="1">
      <c r="B62" s="42" t="str">
        <f>VLOOKUP(C62,[1]Cat!C:E,2,FALSE)</f>
        <v>Sweater</v>
      </c>
      <c r="C62" s="42" t="str">
        <f t="shared" si="1"/>
        <v>05</v>
      </c>
      <c r="D62" s="43" t="s">
        <v>889</v>
      </c>
      <c r="E62" s="44" t="s">
        <v>969</v>
      </c>
      <c r="F62" s="45" t="str">
        <f>VLOOKUP(D62,'[1]Model List'!D:Y,3,FALSE)</f>
        <v>May</v>
      </c>
      <c r="G62" s="54" t="str">
        <f>VLOOKUP(D62,'[1]Model List'!D:Y,5,FALSE)</f>
        <v>ICING</v>
      </c>
      <c r="H62" s="47" t="s">
        <v>1032</v>
      </c>
      <c r="I62" s="47" t="s">
        <v>1033</v>
      </c>
      <c r="J62" s="42" t="s">
        <v>973</v>
      </c>
      <c r="K62" s="48" t="str">
        <f t="shared" si="0"/>
        <v>0105530201</v>
      </c>
      <c r="L62" s="45"/>
      <c r="M62" s="45"/>
      <c r="N62" s="49">
        <f>VLOOKUP(D62,'[1]Model List'!D:Q,11,FALSE)</f>
        <v>57.27</v>
      </c>
      <c r="O62" s="49">
        <f t="shared" si="2"/>
        <v>63.633333333333333</v>
      </c>
      <c r="P62" s="50">
        <v>530</v>
      </c>
      <c r="Q62" s="50">
        <v>30</v>
      </c>
      <c r="R62" s="51">
        <f t="shared" si="3"/>
        <v>10</v>
      </c>
      <c r="S62" s="51">
        <v>1</v>
      </c>
      <c r="T62" s="50">
        <f t="shared" si="4"/>
        <v>344.5</v>
      </c>
      <c r="U62" s="52">
        <f t="shared" si="5"/>
        <v>0.81528785679729077</v>
      </c>
      <c r="V62" s="50">
        <f t="shared" si="6"/>
        <v>15900</v>
      </c>
      <c r="W62" s="50">
        <f t="shared" si="7"/>
        <v>10335</v>
      </c>
      <c r="X62" s="50">
        <f t="shared" si="8"/>
        <v>1909</v>
      </c>
      <c r="Y62" s="53">
        <f t="shared" si="9"/>
        <v>0.87993710691823901</v>
      </c>
      <c r="Z62" s="52">
        <f t="shared" si="10"/>
        <v>0.35</v>
      </c>
      <c r="AC62" s="65" t="s">
        <v>1219</v>
      </c>
      <c r="AD62" s="67">
        <v>3</v>
      </c>
      <c r="AE62" s="67">
        <v>7</v>
      </c>
      <c r="AF62" s="67">
        <v>8</v>
      </c>
      <c r="AG62" s="67">
        <v>2</v>
      </c>
      <c r="AH62" s="67">
        <v>0</v>
      </c>
      <c r="AI62" s="67">
        <v>0</v>
      </c>
      <c r="AJ62" s="67">
        <v>0</v>
      </c>
      <c r="AK62" s="67">
        <v>0</v>
      </c>
      <c r="AL62" s="67">
        <v>0</v>
      </c>
      <c r="AM62" s="67">
        <v>0</v>
      </c>
      <c r="AN62" s="67">
        <v>0</v>
      </c>
      <c r="AO62" s="67">
        <v>0</v>
      </c>
      <c r="AP62" s="67">
        <v>0</v>
      </c>
      <c r="AQ62" s="67">
        <v>0</v>
      </c>
      <c r="AR62" s="14">
        <v>20</v>
      </c>
    </row>
    <row r="63" spans="2:44" ht="57.75" customHeight="1">
      <c r="B63" s="42" t="str">
        <f>VLOOKUP(C63,[1]Cat!C:E,2,FALSE)</f>
        <v>Sweater</v>
      </c>
      <c r="C63" s="42" t="str">
        <f t="shared" si="1"/>
        <v>05</v>
      </c>
      <c r="D63" s="43" t="s">
        <v>889</v>
      </c>
      <c r="E63" s="44" t="s">
        <v>969</v>
      </c>
      <c r="F63" s="45" t="str">
        <f>VLOOKUP(D63,'[1]Model List'!D:Y,3,FALSE)</f>
        <v>May</v>
      </c>
      <c r="G63" s="54" t="str">
        <f>VLOOKUP(D63,'[1]Model List'!D:Y,5,FALSE)</f>
        <v>ICING</v>
      </c>
      <c r="H63" s="47" t="s">
        <v>1034</v>
      </c>
      <c r="I63" s="47" t="s">
        <v>1033</v>
      </c>
      <c r="J63" s="42" t="s">
        <v>995</v>
      </c>
      <c r="K63" s="48" t="str">
        <f t="shared" si="0"/>
        <v>0105530202</v>
      </c>
      <c r="L63" s="45"/>
      <c r="M63" s="45"/>
      <c r="N63" s="49">
        <f>VLOOKUP(D63,'[1]Model List'!D:Q,11,FALSE)</f>
        <v>57.27</v>
      </c>
      <c r="O63" s="49">
        <f t="shared" si="2"/>
        <v>63.633333333333333</v>
      </c>
      <c r="P63" s="50">
        <v>530</v>
      </c>
      <c r="Q63" s="50">
        <v>30</v>
      </c>
      <c r="R63" s="51">
        <f t="shared" si="3"/>
        <v>10</v>
      </c>
      <c r="S63" s="51">
        <v>1</v>
      </c>
      <c r="T63" s="50">
        <f t="shared" si="4"/>
        <v>344.5</v>
      </c>
      <c r="U63" s="52">
        <f t="shared" si="5"/>
        <v>0.81528785679729077</v>
      </c>
      <c r="V63" s="50">
        <f t="shared" si="6"/>
        <v>15900</v>
      </c>
      <c r="W63" s="50">
        <f t="shared" si="7"/>
        <v>10335</v>
      </c>
      <c r="X63" s="50">
        <f t="shared" si="8"/>
        <v>1909</v>
      </c>
      <c r="Y63" s="53">
        <f t="shared" si="9"/>
        <v>0.87993710691823901</v>
      </c>
      <c r="Z63" s="52">
        <f t="shared" si="10"/>
        <v>0.35</v>
      </c>
      <c r="AC63" s="65" t="s">
        <v>1220</v>
      </c>
      <c r="AD63" s="67">
        <v>5</v>
      </c>
      <c r="AE63" s="67">
        <v>8</v>
      </c>
      <c r="AF63" s="67">
        <v>10</v>
      </c>
      <c r="AG63" s="67">
        <v>4</v>
      </c>
      <c r="AH63" s="67">
        <v>0</v>
      </c>
      <c r="AI63" s="67">
        <v>0</v>
      </c>
      <c r="AJ63" s="67">
        <v>0</v>
      </c>
      <c r="AK63" s="67">
        <v>0</v>
      </c>
      <c r="AL63" s="67">
        <v>0</v>
      </c>
      <c r="AM63" s="67">
        <v>0</v>
      </c>
      <c r="AN63" s="67">
        <v>0</v>
      </c>
      <c r="AO63" s="67">
        <v>0</v>
      </c>
      <c r="AP63" s="67">
        <v>0</v>
      </c>
      <c r="AQ63" s="67">
        <v>0</v>
      </c>
      <c r="AR63" s="14">
        <v>27</v>
      </c>
    </row>
    <row r="64" spans="2:44" ht="57.75" customHeight="1">
      <c r="B64" s="42" t="str">
        <f>VLOOKUP(C64,[1]Cat!C:E,2,FALSE)</f>
        <v>Sweater</v>
      </c>
      <c r="C64" s="42" t="str">
        <f t="shared" si="1"/>
        <v>05</v>
      </c>
      <c r="D64" s="43" t="s">
        <v>881</v>
      </c>
      <c r="E64" s="44" t="s">
        <v>969</v>
      </c>
      <c r="F64" s="45" t="str">
        <f>VLOOKUP(D64,'[1]Model List'!D:Y,3,FALSE)</f>
        <v>May</v>
      </c>
      <c r="G64" s="54" t="str">
        <f>VLOOKUP(D64,'[1]Model List'!D:Y,5,FALSE)</f>
        <v>ICING</v>
      </c>
      <c r="H64" s="47" t="s">
        <v>1035</v>
      </c>
      <c r="I64" s="47" t="s">
        <v>1036</v>
      </c>
      <c r="J64" s="42" t="s">
        <v>995</v>
      </c>
      <c r="K64" s="48" t="str">
        <f t="shared" si="0"/>
        <v>0105530302</v>
      </c>
      <c r="L64" s="45"/>
      <c r="M64" s="45"/>
      <c r="N64" s="49">
        <f>VLOOKUP(D64,'[1]Model List'!D:Q,11,FALSE)</f>
        <v>60</v>
      </c>
      <c r="O64" s="49">
        <f t="shared" si="2"/>
        <v>66.666666666666671</v>
      </c>
      <c r="P64" s="50">
        <v>430</v>
      </c>
      <c r="Q64" s="50">
        <v>30</v>
      </c>
      <c r="R64" s="51">
        <f t="shared" si="3"/>
        <v>10</v>
      </c>
      <c r="S64" s="51">
        <v>1</v>
      </c>
      <c r="T64" s="50">
        <f t="shared" si="4"/>
        <v>279.5</v>
      </c>
      <c r="U64" s="52">
        <f t="shared" si="5"/>
        <v>0.76147883124627302</v>
      </c>
      <c r="V64" s="50">
        <f t="shared" si="6"/>
        <v>12900</v>
      </c>
      <c r="W64" s="50">
        <f t="shared" si="7"/>
        <v>8385</v>
      </c>
      <c r="X64" s="50">
        <f t="shared" si="8"/>
        <v>2000.0000000000002</v>
      </c>
      <c r="Y64" s="53">
        <f t="shared" si="9"/>
        <v>0.84496124031007747</v>
      </c>
      <c r="Z64" s="52">
        <f t="shared" si="10"/>
        <v>0.35</v>
      </c>
      <c r="AC64" s="65" t="s">
        <v>1221</v>
      </c>
      <c r="AD64" s="67">
        <v>4</v>
      </c>
      <c r="AE64" s="67">
        <v>10</v>
      </c>
      <c r="AF64" s="67">
        <v>11</v>
      </c>
      <c r="AG64" s="67">
        <v>4</v>
      </c>
      <c r="AH64" s="67">
        <v>0</v>
      </c>
      <c r="AI64" s="67">
        <v>0</v>
      </c>
      <c r="AJ64" s="67">
        <v>0</v>
      </c>
      <c r="AK64" s="67">
        <v>0</v>
      </c>
      <c r="AL64" s="67">
        <v>0</v>
      </c>
      <c r="AM64" s="67">
        <v>0</v>
      </c>
      <c r="AN64" s="67">
        <v>0</v>
      </c>
      <c r="AO64" s="67">
        <v>0</v>
      </c>
      <c r="AP64" s="67">
        <v>0</v>
      </c>
      <c r="AQ64" s="67">
        <v>0</v>
      </c>
      <c r="AR64" s="14">
        <v>29</v>
      </c>
    </row>
    <row r="65" spans="2:44" ht="57.75" customHeight="1">
      <c r="B65" s="42" t="str">
        <f>VLOOKUP(C65,[1]Cat!C:E,2,FALSE)</f>
        <v>Sweater</v>
      </c>
      <c r="C65" s="42" t="str">
        <f t="shared" si="1"/>
        <v>05</v>
      </c>
      <c r="D65" s="43" t="s">
        <v>881</v>
      </c>
      <c r="E65" s="44" t="s">
        <v>969</v>
      </c>
      <c r="F65" s="45" t="str">
        <f>VLOOKUP(D65,'[1]Model List'!D:Y,3,FALSE)</f>
        <v>May</v>
      </c>
      <c r="G65" s="54" t="str">
        <f>VLOOKUP(D65,'[1]Model List'!D:Y,5,FALSE)</f>
        <v>ICING</v>
      </c>
      <c r="H65" s="47" t="s">
        <v>1037</v>
      </c>
      <c r="I65" s="47" t="s">
        <v>1036</v>
      </c>
      <c r="J65" s="42" t="s">
        <v>1002</v>
      </c>
      <c r="K65" s="48" t="str">
        <f t="shared" si="0"/>
        <v>0105530303</v>
      </c>
      <c r="L65" s="45"/>
      <c r="M65" s="45"/>
      <c r="N65" s="49">
        <f>VLOOKUP(D65,'[1]Model List'!D:Q,11,FALSE)</f>
        <v>60</v>
      </c>
      <c r="O65" s="49">
        <f t="shared" si="2"/>
        <v>66.666666666666671</v>
      </c>
      <c r="P65" s="50">
        <v>430</v>
      </c>
      <c r="Q65" s="50">
        <v>31</v>
      </c>
      <c r="R65" s="51">
        <f t="shared" si="3"/>
        <v>10.333333333333334</v>
      </c>
      <c r="S65" s="51">
        <v>1</v>
      </c>
      <c r="T65" s="50">
        <f t="shared" si="4"/>
        <v>279.5</v>
      </c>
      <c r="U65" s="52">
        <f t="shared" si="5"/>
        <v>0.76147883124627302</v>
      </c>
      <c r="V65" s="50">
        <f t="shared" si="6"/>
        <v>13330</v>
      </c>
      <c r="W65" s="50">
        <f t="shared" si="7"/>
        <v>8664.5</v>
      </c>
      <c r="X65" s="50">
        <f t="shared" si="8"/>
        <v>2066.666666666667</v>
      </c>
      <c r="Y65" s="53">
        <f t="shared" si="9"/>
        <v>0.84496124031007747</v>
      </c>
      <c r="Z65" s="52">
        <f t="shared" si="10"/>
        <v>0.35</v>
      </c>
      <c r="AC65" s="65" t="s">
        <v>1222</v>
      </c>
      <c r="AD65" s="67">
        <v>4</v>
      </c>
      <c r="AE65" s="67">
        <v>8</v>
      </c>
      <c r="AF65" s="67">
        <v>8</v>
      </c>
      <c r="AG65" s="67">
        <v>3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14">
        <v>23</v>
      </c>
    </row>
    <row r="66" spans="2:44" ht="57.75" customHeight="1">
      <c r="B66" s="42" t="str">
        <f>VLOOKUP(C66,[1]Cat!C:E,2,FALSE)</f>
        <v>Sweater</v>
      </c>
      <c r="C66" s="42" t="str">
        <f t="shared" si="1"/>
        <v>05</v>
      </c>
      <c r="D66" s="43" t="s">
        <v>881</v>
      </c>
      <c r="E66" s="44" t="s">
        <v>969</v>
      </c>
      <c r="F66" s="45" t="str">
        <f>VLOOKUP(D66,'[1]Model List'!D:Y,3,FALSE)</f>
        <v>May</v>
      </c>
      <c r="G66" s="54" t="str">
        <f>VLOOKUP(D66,'[1]Model List'!D:Y,5,FALSE)</f>
        <v>ICING</v>
      </c>
      <c r="H66" s="47" t="s">
        <v>1038</v>
      </c>
      <c r="I66" s="47" t="s">
        <v>1036</v>
      </c>
      <c r="J66" s="42" t="s">
        <v>1001</v>
      </c>
      <c r="K66" s="48" t="str">
        <f t="shared" si="0"/>
        <v>0105530306</v>
      </c>
      <c r="L66" s="45"/>
      <c r="M66" s="45"/>
      <c r="N66" s="49">
        <f>VLOOKUP(D66,'[1]Model List'!D:Q,11,FALSE)</f>
        <v>60</v>
      </c>
      <c r="O66" s="49">
        <f t="shared" si="2"/>
        <v>66.666666666666671</v>
      </c>
      <c r="P66" s="50">
        <v>430</v>
      </c>
      <c r="Q66" s="50">
        <v>31</v>
      </c>
      <c r="R66" s="51">
        <f t="shared" si="3"/>
        <v>10.333333333333334</v>
      </c>
      <c r="S66" s="51">
        <v>1</v>
      </c>
      <c r="T66" s="50">
        <f t="shared" si="4"/>
        <v>279.5</v>
      </c>
      <c r="U66" s="52">
        <f t="shared" si="5"/>
        <v>0.76147883124627302</v>
      </c>
      <c r="V66" s="50">
        <f t="shared" si="6"/>
        <v>13330</v>
      </c>
      <c r="W66" s="50">
        <f t="shared" si="7"/>
        <v>8664.5</v>
      </c>
      <c r="X66" s="50">
        <f t="shared" si="8"/>
        <v>2066.666666666667</v>
      </c>
      <c r="Y66" s="53">
        <f t="shared" si="9"/>
        <v>0.84496124031007747</v>
      </c>
      <c r="Z66" s="52">
        <f t="shared" si="10"/>
        <v>0.35</v>
      </c>
      <c r="AC66" s="65" t="s">
        <v>1223</v>
      </c>
      <c r="AD66" s="67">
        <v>4</v>
      </c>
      <c r="AE66" s="67">
        <v>4</v>
      </c>
      <c r="AF66" s="67">
        <v>9</v>
      </c>
      <c r="AG66" s="67">
        <v>4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14">
        <v>21</v>
      </c>
    </row>
    <row r="67" spans="2:44" ht="57.75" customHeight="1">
      <c r="B67" s="42" t="str">
        <f>VLOOKUP(C67,[1]Cat!C:E,2,FALSE)</f>
        <v>Sweater</v>
      </c>
      <c r="C67" s="42" t="str">
        <f t="shared" si="1"/>
        <v>05</v>
      </c>
      <c r="D67" s="43" t="s">
        <v>861</v>
      </c>
      <c r="E67" s="44" t="s">
        <v>969</v>
      </c>
      <c r="F67" s="45" t="str">
        <f>VLOOKUP(D67,'[1]Model List'!D:Y,3,FALSE)</f>
        <v>May</v>
      </c>
      <c r="G67" s="54" t="str">
        <f>VLOOKUP(D67,'[1]Model List'!D:Y,5,FALSE)</f>
        <v>ICING</v>
      </c>
      <c r="H67" s="47" t="s">
        <v>988</v>
      </c>
      <c r="I67" s="47" t="s">
        <v>1033</v>
      </c>
      <c r="J67" s="42" t="s">
        <v>973</v>
      </c>
      <c r="K67" s="48" t="str">
        <f t="shared" si="0"/>
        <v>0105530401</v>
      </c>
      <c r="L67" s="45"/>
      <c r="M67" s="45"/>
      <c r="N67" s="49">
        <f>VLOOKUP(D67,'[1]Model List'!D:Q,11,FALSE)</f>
        <v>66.64</v>
      </c>
      <c r="O67" s="49">
        <f t="shared" si="2"/>
        <v>74.044444444444437</v>
      </c>
      <c r="P67" s="50">
        <v>530</v>
      </c>
      <c r="Q67" s="50">
        <v>30</v>
      </c>
      <c r="R67" s="51">
        <f t="shared" si="3"/>
        <v>10</v>
      </c>
      <c r="S67" s="51">
        <v>1</v>
      </c>
      <c r="T67" s="50">
        <f t="shared" si="4"/>
        <v>344.5</v>
      </c>
      <c r="U67" s="52">
        <f t="shared" si="5"/>
        <v>0.78506692468956629</v>
      </c>
      <c r="V67" s="50">
        <f t="shared" si="6"/>
        <v>15900</v>
      </c>
      <c r="W67" s="50">
        <f t="shared" si="7"/>
        <v>10335</v>
      </c>
      <c r="X67" s="50">
        <f t="shared" si="8"/>
        <v>2221.333333333333</v>
      </c>
      <c r="Y67" s="53">
        <f t="shared" si="9"/>
        <v>0.860293501048218</v>
      </c>
      <c r="Z67" s="52">
        <f t="shared" si="10"/>
        <v>0.35</v>
      </c>
      <c r="AC67" s="65" t="s">
        <v>1224</v>
      </c>
      <c r="AD67" s="67">
        <v>2</v>
      </c>
      <c r="AE67" s="67">
        <v>5</v>
      </c>
      <c r="AF67" s="67">
        <v>6</v>
      </c>
      <c r="AG67" s="67">
        <v>3</v>
      </c>
      <c r="AH67" s="67">
        <v>0</v>
      </c>
      <c r="AI67" s="67">
        <v>0</v>
      </c>
      <c r="AJ67" s="67">
        <v>0</v>
      </c>
      <c r="AK67" s="67">
        <v>0</v>
      </c>
      <c r="AL67" s="67">
        <v>0</v>
      </c>
      <c r="AM67" s="67">
        <v>0</v>
      </c>
      <c r="AN67" s="67">
        <v>0</v>
      </c>
      <c r="AO67" s="67">
        <v>0</v>
      </c>
      <c r="AP67" s="67">
        <v>0</v>
      </c>
      <c r="AQ67" s="67">
        <v>0</v>
      </c>
      <c r="AR67" s="14">
        <v>16</v>
      </c>
    </row>
    <row r="68" spans="2:44" ht="57.75" customHeight="1">
      <c r="B68" s="42" t="str">
        <f>VLOOKUP(C68,[1]Cat!C:E,2,FALSE)</f>
        <v>Sweater</v>
      </c>
      <c r="C68" s="42" t="str">
        <f t="shared" si="1"/>
        <v>05</v>
      </c>
      <c r="D68" s="43" t="s">
        <v>861</v>
      </c>
      <c r="E68" s="44" t="s">
        <v>969</v>
      </c>
      <c r="F68" s="45" t="str">
        <f>VLOOKUP(D68,'[1]Model List'!D:Y,3,FALSE)</f>
        <v>May</v>
      </c>
      <c r="G68" s="54" t="str">
        <f>VLOOKUP(D68,'[1]Model List'!D:Y,5,FALSE)</f>
        <v>ICING</v>
      </c>
      <c r="H68" s="47" t="s">
        <v>1032</v>
      </c>
      <c r="I68" s="47" t="s">
        <v>1033</v>
      </c>
      <c r="J68" s="42" t="s">
        <v>995</v>
      </c>
      <c r="K68" s="48" t="str">
        <f t="shared" si="0"/>
        <v>0105530402</v>
      </c>
      <c r="L68" s="45"/>
      <c r="M68" s="45"/>
      <c r="N68" s="49">
        <f>VLOOKUP(D68,'[1]Model List'!D:Q,11,FALSE)</f>
        <v>66.64</v>
      </c>
      <c r="O68" s="49">
        <f t="shared" si="2"/>
        <v>74.044444444444437</v>
      </c>
      <c r="P68" s="50">
        <v>530</v>
      </c>
      <c r="Q68" s="50">
        <v>30</v>
      </c>
      <c r="R68" s="51">
        <f t="shared" si="3"/>
        <v>10</v>
      </c>
      <c r="S68" s="51">
        <v>1</v>
      </c>
      <c r="T68" s="50">
        <f t="shared" si="4"/>
        <v>344.5</v>
      </c>
      <c r="U68" s="52">
        <f t="shared" si="5"/>
        <v>0.78506692468956629</v>
      </c>
      <c r="V68" s="50">
        <f t="shared" si="6"/>
        <v>15900</v>
      </c>
      <c r="W68" s="50">
        <f t="shared" si="7"/>
        <v>10335</v>
      </c>
      <c r="X68" s="50">
        <f t="shared" si="8"/>
        <v>2221.333333333333</v>
      </c>
      <c r="Y68" s="53">
        <f t="shared" si="9"/>
        <v>0.860293501048218</v>
      </c>
      <c r="Z68" s="52">
        <f t="shared" si="10"/>
        <v>0.35</v>
      </c>
      <c r="AC68" s="65" t="s">
        <v>1225</v>
      </c>
      <c r="AD68" s="67">
        <v>4</v>
      </c>
      <c r="AE68" s="67">
        <v>6</v>
      </c>
      <c r="AF68" s="67">
        <v>8</v>
      </c>
      <c r="AG68" s="67">
        <v>3</v>
      </c>
      <c r="AH68" s="67">
        <v>0</v>
      </c>
      <c r="AI68" s="67">
        <v>0</v>
      </c>
      <c r="AJ68" s="67">
        <v>0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14">
        <v>21</v>
      </c>
    </row>
    <row r="69" spans="2:44" ht="57.75" customHeight="1">
      <c r="B69" s="42" t="str">
        <f>VLOOKUP(C69,[1]Cat!C:E,2,FALSE)</f>
        <v>Sweater</v>
      </c>
      <c r="C69" s="42" t="str">
        <f t="shared" si="1"/>
        <v>05</v>
      </c>
      <c r="D69" s="43" t="s">
        <v>861</v>
      </c>
      <c r="E69" s="44" t="s">
        <v>969</v>
      </c>
      <c r="F69" s="45" t="str">
        <f>VLOOKUP(D69,'[1]Model List'!D:Y,3,FALSE)</f>
        <v>May</v>
      </c>
      <c r="G69" s="54" t="str">
        <f>VLOOKUP(D69,'[1]Model List'!D:Y,5,FALSE)</f>
        <v>ICING</v>
      </c>
      <c r="H69" s="47" t="s">
        <v>1039</v>
      </c>
      <c r="I69" s="47" t="s">
        <v>1033</v>
      </c>
      <c r="J69" s="42" t="s">
        <v>1002</v>
      </c>
      <c r="K69" s="48" t="str">
        <f t="shared" si="0"/>
        <v>0105530403</v>
      </c>
      <c r="L69" s="45"/>
      <c r="M69" s="45"/>
      <c r="N69" s="49">
        <f>VLOOKUP(D69,'[1]Model List'!D:Q,11,FALSE)</f>
        <v>66.64</v>
      </c>
      <c r="O69" s="49">
        <f t="shared" si="2"/>
        <v>74.044444444444437</v>
      </c>
      <c r="P69" s="50">
        <v>530</v>
      </c>
      <c r="Q69" s="50">
        <v>30</v>
      </c>
      <c r="R69" s="51">
        <f t="shared" si="3"/>
        <v>10</v>
      </c>
      <c r="S69" s="51">
        <v>1</v>
      </c>
      <c r="T69" s="50">
        <f t="shared" si="4"/>
        <v>344.5</v>
      </c>
      <c r="U69" s="52">
        <f t="shared" si="5"/>
        <v>0.78506692468956629</v>
      </c>
      <c r="V69" s="50">
        <f t="shared" si="6"/>
        <v>15900</v>
      </c>
      <c r="W69" s="50">
        <f t="shared" si="7"/>
        <v>10335</v>
      </c>
      <c r="X69" s="50">
        <f t="shared" si="8"/>
        <v>2221.333333333333</v>
      </c>
      <c r="Y69" s="53">
        <f t="shared" si="9"/>
        <v>0.860293501048218</v>
      </c>
      <c r="Z69" s="52">
        <f t="shared" si="10"/>
        <v>0.35</v>
      </c>
      <c r="AC69" s="65" t="s">
        <v>1226</v>
      </c>
      <c r="AD69" s="67">
        <v>0</v>
      </c>
      <c r="AE69" s="67">
        <v>4</v>
      </c>
      <c r="AF69" s="67">
        <v>6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7">
        <v>0</v>
      </c>
      <c r="AR69" s="14">
        <v>10</v>
      </c>
    </row>
    <row r="70" spans="2:44" ht="57.75" customHeight="1">
      <c r="B70" s="42" t="str">
        <f>VLOOKUP(C70,[1]Cat!C:E,2,FALSE)</f>
        <v xml:space="preserve">Outerwear </v>
      </c>
      <c r="C70" s="42" t="str">
        <f t="shared" si="1"/>
        <v>07</v>
      </c>
      <c r="D70" s="43" t="s">
        <v>929</v>
      </c>
      <c r="E70" s="44" t="s">
        <v>969</v>
      </c>
      <c r="F70" s="45" t="str">
        <f>VLOOKUP(D70,'[1]Model List'!D:Y,3,FALSE)</f>
        <v>Apr</v>
      </c>
      <c r="G70" s="54" t="str">
        <f>VLOOKUP(D70,'[1]Model List'!D:Y,5,FALSE)</f>
        <v>CORE</v>
      </c>
      <c r="H70" s="47" t="s">
        <v>988</v>
      </c>
      <c r="I70" s="47" t="s">
        <v>1040</v>
      </c>
      <c r="J70" s="42" t="s">
        <v>973</v>
      </c>
      <c r="K70" s="48" t="str">
        <f t="shared" si="0"/>
        <v>0107553101</v>
      </c>
      <c r="L70" s="45"/>
      <c r="M70" s="45"/>
      <c r="N70" s="49">
        <f>VLOOKUP(D70,'[1]Model List'!D:Q,11,FALSE)</f>
        <v>102.7</v>
      </c>
      <c r="O70" s="49">
        <f t="shared" si="2"/>
        <v>114.11111111111111</v>
      </c>
      <c r="P70" s="50">
        <v>690</v>
      </c>
      <c r="Q70" s="50">
        <v>30</v>
      </c>
      <c r="R70" s="51">
        <f t="shared" si="3"/>
        <v>10</v>
      </c>
      <c r="S70" s="51">
        <v>1</v>
      </c>
      <c r="T70" s="50">
        <f t="shared" si="4"/>
        <v>448.5</v>
      </c>
      <c r="U70" s="52">
        <f t="shared" si="5"/>
        <v>0.74557165861513697</v>
      </c>
      <c r="V70" s="50">
        <f t="shared" si="6"/>
        <v>20700</v>
      </c>
      <c r="W70" s="50">
        <f t="shared" si="7"/>
        <v>13455</v>
      </c>
      <c r="X70" s="50">
        <f t="shared" si="8"/>
        <v>3423.3333333333335</v>
      </c>
      <c r="Y70" s="53">
        <f t="shared" si="9"/>
        <v>0.83462157809983895</v>
      </c>
      <c r="Z70" s="52">
        <f t="shared" si="10"/>
        <v>0.35</v>
      </c>
      <c r="AC70" s="65" t="s">
        <v>1227</v>
      </c>
      <c r="AD70" s="67">
        <v>3</v>
      </c>
      <c r="AE70" s="67">
        <v>9</v>
      </c>
      <c r="AF70" s="67">
        <v>11</v>
      </c>
      <c r="AG70" s="67">
        <v>6</v>
      </c>
      <c r="AH70" s="67">
        <v>0</v>
      </c>
      <c r="AI70" s="67">
        <v>0</v>
      </c>
      <c r="AJ70" s="67">
        <v>0</v>
      </c>
      <c r="AK70" s="67">
        <v>0</v>
      </c>
      <c r="AL70" s="67">
        <v>0</v>
      </c>
      <c r="AM70" s="67">
        <v>0</v>
      </c>
      <c r="AN70" s="67">
        <v>0</v>
      </c>
      <c r="AO70" s="67">
        <v>0</v>
      </c>
      <c r="AP70" s="67">
        <v>0</v>
      </c>
      <c r="AQ70" s="67">
        <v>0</v>
      </c>
      <c r="AR70" s="14">
        <v>29</v>
      </c>
    </row>
    <row r="71" spans="2:44" ht="57.75" customHeight="1">
      <c r="B71" s="42" t="str">
        <f>VLOOKUP(C71,[1]Cat!C:E,2,FALSE)</f>
        <v xml:space="preserve">Outerwear </v>
      </c>
      <c r="C71" s="42" t="str">
        <f t="shared" si="1"/>
        <v>07</v>
      </c>
      <c r="D71" s="43" t="s">
        <v>929</v>
      </c>
      <c r="E71" s="44" t="s">
        <v>969</v>
      </c>
      <c r="F71" s="45" t="str">
        <f>VLOOKUP(D71,'[1]Model List'!D:Y,3,FALSE)</f>
        <v>Apr</v>
      </c>
      <c r="G71" s="54" t="str">
        <f>VLOOKUP(D71,'[1]Model List'!D:Y,5,FALSE)</f>
        <v>CORE</v>
      </c>
      <c r="H71" s="47" t="s">
        <v>986</v>
      </c>
      <c r="I71" s="47" t="s">
        <v>1040</v>
      </c>
      <c r="J71" s="42" t="s">
        <v>995</v>
      </c>
      <c r="K71" s="48" t="str">
        <f t="shared" si="0"/>
        <v>0107553102</v>
      </c>
      <c r="L71" s="45"/>
      <c r="M71" s="45"/>
      <c r="N71" s="49">
        <f>VLOOKUP(D71,'[1]Model List'!D:Q,11,FALSE)</f>
        <v>102.7</v>
      </c>
      <c r="O71" s="49">
        <f t="shared" si="2"/>
        <v>114.11111111111111</v>
      </c>
      <c r="P71" s="50">
        <v>690</v>
      </c>
      <c r="Q71" s="50">
        <v>30</v>
      </c>
      <c r="R71" s="51">
        <f t="shared" si="3"/>
        <v>10</v>
      </c>
      <c r="S71" s="51">
        <v>1</v>
      </c>
      <c r="T71" s="50">
        <f t="shared" si="4"/>
        <v>448.5</v>
      </c>
      <c r="U71" s="52">
        <f t="shared" si="5"/>
        <v>0.74557165861513697</v>
      </c>
      <c r="V71" s="50">
        <f t="shared" si="6"/>
        <v>20700</v>
      </c>
      <c r="W71" s="50">
        <f t="shared" si="7"/>
        <v>13455</v>
      </c>
      <c r="X71" s="50">
        <f t="shared" si="8"/>
        <v>3423.3333333333335</v>
      </c>
      <c r="Y71" s="53">
        <f t="shared" si="9"/>
        <v>0.83462157809983895</v>
      </c>
      <c r="Z71" s="52">
        <f t="shared" si="10"/>
        <v>0.35</v>
      </c>
      <c r="AC71" s="65" t="s">
        <v>1228</v>
      </c>
      <c r="AD71" s="67">
        <v>3</v>
      </c>
      <c r="AE71" s="67">
        <v>9</v>
      </c>
      <c r="AF71" s="67">
        <v>11</v>
      </c>
      <c r="AG71" s="67">
        <v>7</v>
      </c>
      <c r="AH71" s="67">
        <v>0</v>
      </c>
      <c r="AI71" s="67">
        <v>0</v>
      </c>
      <c r="AJ71" s="67">
        <v>0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</v>
      </c>
      <c r="AQ71" s="67">
        <v>0</v>
      </c>
      <c r="AR71" s="14">
        <v>30</v>
      </c>
    </row>
    <row r="72" spans="2:44" ht="57.75" customHeight="1">
      <c r="B72" s="42" t="str">
        <f>VLOOKUP(C72,[1]Cat!C:E,2,FALSE)</f>
        <v xml:space="preserve">Outerwear </v>
      </c>
      <c r="C72" s="42" t="str">
        <f t="shared" si="1"/>
        <v>07</v>
      </c>
      <c r="D72" s="43" t="s">
        <v>929</v>
      </c>
      <c r="E72" s="44" t="s">
        <v>969</v>
      </c>
      <c r="F72" s="45" t="str">
        <f>VLOOKUP(D72,'[1]Model List'!D:Y,3,FALSE)</f>
        <v>Apr</v>
      </c>
      <c r="G72" s="54" t="str">
        <f>VLOOKUP(D72,'[1]Model List'!D:Y,5,FALSE)</f>
        <v>CORE</v>
      </c>
      <c r="H72" s="47" t="s">
        <v>1008</v>
      </c>
      <c r="I72" s="47" t="s">
        <v>1040</v>
      </c>
      <c r="J72" s="42" t="s">
        <v>1002</v>
      </c>
      <c r="K72" s="48" t="str">
        <f t="shared" ref="K72:K135" si="11">D72&amp;J72</f>
        <v>0107553103</v>
      </c>
      <c r="L72" s="45"/>
      <c r="M72" s="45"/>
      <c r="N72" s="49">
        <f>VLOOKUP(D72,'[1]Model List'!D:Q,11,FALSE)</f>
        <v>102.7</v>
      </c>
      <c r="O72" s="49">
        <f t="shared" si="2"/>
        <v>114.11111111111111</v>
      </c>
      <c r="P72" s="50">
        <v>690</v>
      </c>
      <c r="Q72" s="50">
        <v>30</v>
      </c>
      <c r="R72" s="51">
        <f t="shared" si="3"/>
        <v>10</v>
      </c>
      <c r="S72" s="51">
        <v>1</v>
      </c>
      <c r="T72" s="50">
        <f t="shared" si="4"/>
        <v>448.5</v>
      </c>
      <c r="U72" s="52">
        <f t="shared" si="5"/>
        <v>0.74557165861513697</v>
      </c>
      <c r="V72" s="50">
        <f t="shared" si="6"/>
        <v>20700</v>
      </c>
      <c r="W72" s="50">
        <f t="shared" si="7"/>
        <v>13455</v>
      </c>
      <c r="X72" s="50">
        <f t="shared" si="8"/>
        <v>3423.3333333333335</v>
      </c>
      <c r="Y72" s="53">
        <f t="shared" si="9"/>
        <v>0.83462157809983895</v>
      </c>
      <c r="Z72" s="52">
        <f t="shared" si="10"/>
        <v>0.35</v>
      </c>
      <c r="AC72" s="65" t="s">
        <v>1229</v>
      </c>
      <c r="AD72" s="67">
        <v>3</v>
      </c>
      <c r="AE72" s="67">
        <v>8</v>
      </c>
      <c r="AF72" s="67">
        <v>10</v>
      </c>
      <c r="AG72" s="67">
        <v>6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14">
        <v>27</v>
      </c>
    </row>
    <row r="73" spans="2:44" ht="57.75" customHeight="1">
      <c r="B73" s="42" t="str">
        <f>VLOOKUP(C73,[1]Cat!C:E,2,FALSE)</f>
        <v>Shorts</v>
      </c>
      <c r="C73" s="42" t="str">
        <f t="shared" ref="C73:C136" si="12">MID(D73,3,2)</f>
        <v>10</v>
      </c>
      <c r="D73" s="70" t="s">
        <v>914</v>
      </c>
      <c r="E73" s="44" t="s">
        <v>969</v>
      </c>
      <c r="F73" s="45" t="str">
        <f>VLOOKUP(D73,'[1]Model List'!D:Y,3,FALSE)</f>
        <v>May</v>
      </c>
      <c r="G73" s="54" t="str">
        <f>VLOOKUP(D73,'[1]Model List'!D:Y,5,FALSE)</f>
        <v>CORE</v>
      </c>
      <c r="H73" s="47" t="s">
        <v>980</v>
      </c>
      <c r="I73" s="47" t="s">
        <v>1041</v>
      </c>
      <c r="J73" s="42" t="s">
        <v>973</v>
      </c>
      <c r="K73" s="48" t="str">
        <f t="shared" si="11"/>
        <v>0110553101</v>
      </c>
      <c r="L73" s="45"/>
      <c r="M73" s="45"/>
      <c r="N73" s="49">
        <f>VLOOKUP(D73,'[1]Model List'!D:Q,11,FALSE)</f>
        <v>52.7</v>
      </c>
      <c r="O73" s="49">
        <f t="shared" ref="O73:O136" si="13">N73/0.9</f>
        <v>58.555555555555557</v>
      </c>
      <c r="P73" s="50">
        <v>330</v>
      </c>
      <c r="Q73" s="50">
        <v>30</v>
      </c>
      <c r="R73" s="51">
        <f t="shared" ref="R73:R136" si="14">Q73/3</f>
        <v>10</v>
      </c>
      <c r="S73" s="51">
        <v>1</v>
      </c>
      <c r="T73" s="50">
        <f t="shared" ref="T73:T136" si="15">P73*0.65</f>
        <v>214.5</v>
      </c>
      <c r="U73" s="52">
        <f t="shared" ref="U73:U136" si="16">(T73-N73/0.9)/T73</f>
        <v>0.72701372701372702</v>
      </c>
      <c r="V73" s="50">
        <f t="shared" ref="V73:V136" si="17">Q73*P73</f>
        <v>9900</v>
      </c>
      <c r="W73" s="50">
        <f t="shared" ref="W73:W136" si="18">Q73*T73</f>
        <v>6435</v>
      </c>
      <c r="X73" s="50">
        <f t="shared" ref="X73:X136" si="19">N73/0.9*Q73</f>
        <v>1756.6666666666667</v>
      </c>
      <c r="Y73" s="53">
        <f t="shared" ref="Y73:Y136" si="20">1-(N73/0.9)/P73</f>
        <v>0.82255892255892249</v>
      </c>
      <c r="Z73" s="52">
        <f t="shared" ref="Z73:Z136" si="21">(P73-T73)/P73</f>
        <v>0.35</v>
      </c>
      <c r="AC73" s="65" t="s">
        <v>1230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0</v>
      </c>
      <c r="AL73" s="67">
        <v>0</v>
      </c>
      <c r="AM73" s="67">
        <v>3</v>
      </c>
      <c r="AN73" s="67">
        <v>5</v>
      </c>
      <c r="AO73" s="67">
        <v>9</v>
      </c>
      <c r="AP73" s="67">
        <v>8</v>
      </c>
      <c r="AQ73" s="67">
        <v>5</v>
      </c>
      <c r="AR73" s="14">
        <v>30</v>
      </c>
    </row>
    <row r="74" spans="2:44" ht="57.75" customHeight="1">
      <c r="B74" s="42" t="str">
        <f>VLOOKUP(C74,[1]Cat!C:E,2,FALSE)</f>
        <v>Shorts</v>
      </c>
      <c r="C74" s="42" t="str">
        <f t="shared" si="12"/>
        <v>10</v>
      </c>
      <c r="D74" s="43" t="s">
        <v>914</v>
      </c>
      <c r="E74" s="44" t="s">
        <v>969</v>
      </c>
      <c r="F74" s="45" t="str">
        <f>VLOOKUP(D74,'[1]Model List'!D:Y,3,FALSE)</f>
        <v>May</v>
      </c>
      <c r="G74" s="54" t="str">
        <f>VLOOKUP(D74,'[1]Model List'!D:Y,5,FALSE)</f>
        <v>CORE</v>
      </c>
      <c r="H74" s="47" t="s">
        <v>1042</v>
      </c>
      <c r="I74" s="47" t="s">
        <v>1041</v>
      </c>
      <c r="J74" s="42" t="s">
        <v>1002</v>
      </c>
      <c r="K74" s="48" t="str">
        <f t="shared" si="11"/>
        <v>0110553103</v>
      </c>
      <c r="L74" s="45"/>
      <c r="M74" s="45"/>
      <c r="N74" s="49">
        <f>VLOOKUP(D74,'[1]Model List'!D:Q,11,FALSE)</f>
        <v>52.7</v>
      </c>
      <c r="O74" s="49">
        <f t="shared" si="13"/>
        <v>58.555555555555557</v>
      </c>
      <c r="P74" s="50">
        <v>330</v>
      </c>
      <c r="Q74" s="50">
        <v>30</v>
      </c>
      <c r="R74" s="51">
        <f t="shared" si="14"/>
        <v>10</v>
      </c>
      <c r="S74" s="51">
        <v>1</v>
      </c>
      <c r="T74" s="50">
        <f t="shared" si="15"/>
        <v>214.5</v>
      </c>
      <c r="U74" s="52">
        <f t="shared" si="16"/>
        <v>0.72701372701372702</v>
      </c>
      <c r="V74" s="50">
        <f t="shared" si="17"/>
        <v>9900</v>
      </c>
      <c r="W74" s="50">
        <f t="shared" si="18"/>
        <v>6435</v>
      </c>
      <c r="X74" s="50">
        <f t="shared" si="19"/>
        <v>1756.6666666666667</v>
      </c>
      <c r="Y74" s="53">
        <f t="shared" si="20"/>
        <v>0.82255892255892249</v>
      </c>
      <c r="Z74" s="52">
        <f t="shared" si="21"/>
        <v>0.35</v>
      </c>
      <c r="AC74" s="65" t="s">
        <v>1231</v>
      </c>
      <c r="AD74" s="67">
        <v>0</v>
      </c>
      <c r="AE74" s="67">
        <v>0</v>
      </c>
      <c r="AF74" s="67">
        <v>0</v>
      </c>
      <c r="AG74" s="67">
        <v>0</v>
      </c>
      <c r="AH74" s="67">
        <v>0</v>
      </c>
      <c r="AI74" s="67">
        <v>0</v>
      </c>
      <c r="AJ74" s="67">
        <v>0</v>
      </c>
      <c r="AK74" s="67">
        <v>0</v>
      </c>
      <c r="AL74" s="67">
        <v>0</v>
      </c>
      <c r="AM74" s="67">
        <v>3</v>
      </c>
      <c r="AN74" s="67">
        <v>5</v>
      </c>
      <c r="AO74" s="67">
        <v>9</v>
      </c>
      <c r="AP74" s="67">
        <v>6</v>
      </c>
      <c r="AQ74" s="67">
        <v>5</v>
      </c>
      <c r="AR74" s="14">
        <v>28</v>
      </c>
    </row>
    <row r="75" spans="2:44" ht="57.75" customHeight="1">
      <c r="B75" s="42" t="str">
        <f>VLOOKUP(C75,[1]Cat!C:E,2,FALSE)</f>
        <v>Shorts</v>
      </c>
      <c r="C75" s="42" t="str">
        <f t="shared" si="12"/>
        <v>10</v>
      </c>
      <c r="D75" s="43" t="s">
        <v>914</v>
      </c>
      <c r="E75" s="44" t="s">
        <v>969</v>
      </c>
      <c r="F75" s="45" t="str">
        <f>VLOOKUP(D75,'[1]Model List'!D:Y,3,FALSE)</f>
        <v>May</v>
      </c>
      <c r="G75" s="54" t="str">
        <f>VLOOKUP(D75,'[1]Model List'!D:Y,5,FALSE)</f>
        <v>CORE</v>
      </c>
      <c r="H75" s="47" t="s">
        <v>1039</v>
      </c>
      <c r="I75" s="47" t="s">
        <v>1041</v>
      </c>
      <c r="J75" s="42" t="s">
        <v>1000</v>
      </c>
      <c r="K75" s="48" t="str">
        <f t="shared" si="11"/>
        <v>0110553104</v>
      </c>
      <c r="L75" s="45"/>
      <c r="M75" s="45"/>
      <c r="N75" s="49">
        <f>VLOOKUP(D75,'[1]Model List'!D:Q,11,FALSE)</f>
        <v>52.7</v>
      </c>
      <c r="O75" s="49">
        <f t="shared" si="13"/>
        <v>58.555555555555557</v>
      </c>
      <c r="P75" s="50">
        <v>330</v>
      </c>
      <c r="Q75" s="50">
        <v>30</v>
      </c>
      <c r="R75" s="51">
        <f t="shared" si="14"/>
        <v>10</v>
      </c>
      <c r="S75" s="51">
        <v>1</v>
      </c>
      <c r="T75" s="50">
        <f t="shared" si="15"/>
        <v>214.5</v>
      </c>
      <c r="U75" s="52">
        <f t="shared" si="16"/>
        <v>0.72701372701372702</v>
      </c>
      <c r="V75" s="50">
        <f t="shared" si="17"/>
        <v>9900</v>
      </c>
      <c r="W75" s="50">
        <f t="shared" si="18"/>
        <v>6435</v>
      </c>
      <c r="X75" s="50">
        <f t="shared" si="19"/>
        <v>1756.6666666666667</v>
      </c>
      <c r="Y75" s="53">
        <f t="shared" si="20"/>
        <v>0.82255892255892249</v>
      </c>
      <c r="Z75" s="52">
        <f t="shared" si="21"/>
        <v>0.35</v>
      </c>
      <c r="AC75" s="65" t="s">
        <v>1232</v>
      </c>
      <c r="AD75" s="67">
        <v>0</v>
      </c>
      <c r="AE75" s="67">
        <v>0</v>
      </c>
      <c r="AF75" s="67">
        <v>0</v>
      </c>
      <c r="AG75" s="67">
        <v>0</v>
      </c>
      <c r="AH75" s="67">
        <v>0</v>
      </c>
      <c r="AI75" s="67">
        <v>0</v>
      </c>
      <c r="AJ75" s="67">
        <v>0</v>
      </c>
      <c r="AK75" s="67">
        <v>0</v>
      </c>
      <c r="AL75" s="67">
        <v>0</v>
      </c>
      <c r="AM75" s="67">
        <v>2</v>
      </c>
      <c r="AN75" s="67">
        <v>4</v>
      </c>
      <c r="AO75" s="67">
        <v>8</v>
      </c>
      <c r="AP75" s="67">
        <v>6</v>
      </c>
      <c r="AQ75" s="67">
        <v>3</v>
      </c>
      <c r="AR75" s="14">
        <v>23</v>
      </c>
    </row>
    <row r="76" spans="2:44" ht="57.75" customHeight="1">
      <c r="B76" s="42" t="str">
        <f>VLOOKUP(C76,[1]Cat!C:E,2,FALSE)</f>
        <v>Shorts</v>
      </c>
      <c r="C76" s="42" t="str">
        <f t="shared" si="12"/>
        <v>10</v>
      </c>
      <c r="D76" s="43" t="s">
        <v>914</v>
      </c>
      <c r="E76" s="44" t="s">
        <v>969</v>
      </c>
      <c r="F76" s="45" t="str">
        <f>VLOOKUP(D76,'[1]Model List'!D:Y,3,FALSE)</f>
        <v>May</v>
      </c>
      <c r="G76" s="54" t="str">
        <f>VLOOKUP(D76,'[1]Model List'!D:Y,5,FALSE)</f>
        <v>CORE</v>
      </c>
      <c r="H76" s="47" t="s">
        <v>986</v>
      </c>
      <c r="I76" s="47" t="s">
        <v>1041</v>
      </c>
      <c r="J76" s="42" t="s">
        <v>1013</v>
      </c>
      <c r="K76" s="48" t="str">
        <f t="shared" si="11"/>
        <v>0110553105</v>
      </c>
      <c r="L76" s="45"/>
      <c r="M76" s="45"/>
      <c r="N76" s="49">
        <f>VLOOKUP(D76,'[1]Model List'!D:Q,11,FALSE)</f>
        <v>52.7</v>
      </c>
      <c r="O76" s="49">
        <f t="shared" si="13"/>
        <v>58.555555555555557</v>
      </c>
      <c r="P76" s="50">
        <v>330</v>
      </c>
      <c r="Q76" s="50">
        <v>30</v>
      </c>
      <c r="R76" s="51">
        <f t="shared" si="14"/>
        <v>10</v>
      </c>
      <c r="S76" s="51">
        <v>1</v>
      </c>
      <c r="T76" s="50">
        <f t="shared" si="15"/>
        <v>214.5</v>
      </c>
      <c r="U76" s="52">
        <f t="shared" si="16"/>
        <v>0.72701372701372702</v>
      </c>
      <c r="V76" s="50">
        <f t="shared" si="17"/>
        <v>9900</v>
      </c>
      <c r="W76" s="50">
        <f t="shared" si="18"/>
        <v>6435</v>
      </c>
      <c r="X76" s="50">
        <f t="shared" si="19"/>
        <v>1756.6666666666667</v>
      </c>
      <c r="Y76" s="53">
        <f t="shared" si="20"/>
        <v>0.82255892255892249</v>
      </c>
      <c r="Z76" s="52">
        <f t="shared" si="21"/>
        <v>0.35</v>
      </c>
      <c r="AC76" s="65" t="s">
        <v>1233</v>
      </c>
      <c r="AD76" s="67">
        <v>0</v>
      </c>
      <c r="AE76" s="67">
        <v>0</v>
      </c>
      <c r="AF76" s="67">
        <v>0</v>
      </c>
      <c r="AG76" s="67">
        <v>0</v>
      </c>
      <c r="AH76" s="67">
        <v>0</v>
      </c>
      <c r="AI76" s="67">
        <v>0</v>
      </c>
      <c r="AJ76" s="67">
        <v>0</v>
      </c>
      <c r="AK76" s="67">
        <v>0</v>
      </c>
      <c r="AL76" s="67">
        <v>0</v>
      </c>
      <c r="AM76" s="67">
        <v>2</v>
      </c>
      <c r="AN76" s="67">
        <v>5</v>
      </c>
      <c r="AO76" s="67">
        <v>7</v>
      </c>
      <c r="AP76" s="67">
        <v>5</v>
      </c>
      <c r="AQ76" s="67">
        <v>5</v>
      </c>
      <c r="AR76" s="14">
        <v>24</v>
      </c>
    </row>
    <row r="77" spans="2:44" ht="57.75" customHeight="1">
      <c r="B77" s="42" t="str">
        <f>VLOOKUP(C77,[1]Cat!C:E,2,FALSE)</f>
        <v>Shorts</v>
      </c>
      <c r="C77" s="42" t="str">
        <f t="shared" si="12"/>
        <v>10</v>
      </c>
      <c r="D77" s="70" t="s">
        <v>914</v>
      </c>
      <c r="E77" s="44" t="s">
        <v>969</v>
      </c>
      <c r="F77" s="45" t="str">
        <f>VLOOKUP(D77,'[1]Model List'!D:Y,3,FALSE)</f>
        <v>May</v>
      </c>
      <c r="G77" s="54" t="str">
        <f>VLOOKUP(D77,'[1]Model List'!D:Y,5,FALSE)</f>
        <v>CORE</v>
      </c>
      <c r="H77" s="47" t="s">
        <v>988</v>
      </c>
      <c r="I77" s="47" t="s">
        <v>1041</v>
      </c>
      <c r="J77" s="42" t="s">
        <v>1001</v>
      </c>
      <c r="K77" s="48" t="str">
        <f t="shared" si="11"/>
        <v>0110553106</v>
      </c>
      <c r="L77" s="45"/>
      <c r="M77" s="45"/>
      <c r="N77" s="49">
        <f>VLOOKUP(D77,'[1]Model List'!D:Q,11,FALSE)</f>
        <v>52.7</v>
      </c>
      <c r="O77" s="49">
        <f t="shared" si="13"/>
        <v>58.555555555555557</v>
      </c>
      <c r="P77" s="50">
        <v>330</v>
      </c>
      <c r="Q77" s="50">
        <v>30</v>
      </c>
      <c r="R77" s="51">
        <f t="shared" si="14"/>
        <v>10</v>
      </c>
      <c r="S77" s="51">
        <v>1</v>
      </c>
      <c r="T77" s="50">
        <f t="shared" si="15"/>
        <v>214.5</v>
      </c>
      <c r="U77" s="52">
        <f t="shared" si="16"/>
        <v>0.72701372701372702</v>
      </c>
      <c r="V77" s="50">
        <f t="shared" si="17"/>
        <v>9900</v>
      </c>
      <c r="W77" s="50">
        <f t="shared" si="18"/>
        <v>6435</v>
      </c>
      <c r="X77" s="50">
        <f t="shared" si="19"/>
        <v>1756.6666666666667</v>
      </c>
      <c r="Y77" s="53">
        <f t="shared" si="20"/>
        <v>0.82255892255892249</v>
      </c>
      <c r="Z77" s="52">
        <f t="shared" si="21"/>
        <v>0.35</v>
      </c>
      <c r="AC77" s="65" t="s">
        <v>1234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0</v>
      </c>
      <c r="AJ77" s="67">
        <v>0</v>
      </c>
      <c r="AK77" s="67">
        <v>0</v>
      </c>
      <c r="AL77" s="67">
        <v>0</v>
      </c>
      <c r="AM77" s="67">
        <v>3</v>
      </c>
      <c r="AN77" s="67">
        <v>4</v>
      </c>
      <c r="AO77" s="67">
        <v>9</v>
      </c>
      <c r="AP77" s="67">
        <v>9</v>
      </c>
      <c r="AQ77" s="67">
        <v>5</v>
      </c>
      <c r="AR77" s="14">
        <v>30</v>
      </c>
    </row>
    <row r="78" spans="2:44" ht="57.75" customHeight="1">
      <c r="B78" s="42" t="str">
        <f>VLOOKUP(C78,[1]Cat!C:E,2,FALSE)</f>
        <v>Shorts</v>
      </c>
      <c r="C78" s="42" t="str">
        <f t="shared" si="12"/>
        <v>10</v>
      </c>
      <c r="D78" s="43" t="s">
        <v>903</v>
      </c>
      <c r="E78" s="44" t="s">
        <v>969</v>
      </c>
      <c r="F78" s="45" t="str">
        <f>VLOOKUP(D78,'[1]Model List'!D:Y,3,FALSE)</f>
        <v>May</v>
      </c>
      <c r="G78" s="54" t="str">
        <f>VLOOKUP(D78,'[1]Model List'!D:Y,5,FALSE)</f>
        <v>CORE</v>
      </c>
      <c r="H78" s="47" t="s">
        <v>980</v>
      </c>
      <c r="I78" s="47" t="s">
        <v>1043</v>
      </c>
      <c r="J78" s="42" t="s">
        <v>973</v>
      </c>
      <c r="K78" s="48" t="str">
        <f t="shared" si="11"/>
        <v>0110553201</v>
      </c>
      <c r="L78" s="45"/>
      <c r="M78" s="45"/>
      <c r="N78" s="49">
        <f>VLOOKUP(D78,'[1]Model List'!D:Q,11,FALSE)</f>
        <v>54.1</v>
      </c>
      <c r="O78" s="49">
        <f t="shared" si="13"/>
        <v>60.111111111111114</v>
      </c>
      <c r="P78" s="50">
        <v>330</v>
      </c>
      <c r="Q78" s="50">
        <v>30</v>
      </c>
      <c r="R78" s="51">
        <f t="shared" si="14"/>
        <v>10</v>
      </c>
      <c r="S78" s="51">
        <v>1</v>
      </c>
      <c r="T78" s="50">
        <f t="shared" si="15"/>
        <v>214.5</v>
      </c>
      <c r="U78" s="52">
        <f t="shared" si="16"/>
        <v>0.71976171976171976</v>
      </c>
      <c r="V78" s="50">
        <f t="shared" si="17"/>
        <v>9900</v>
      </c>
      <c r="W78" s="50">
        <f t="shared" si="18"/>
        <v>6435</v>
      </c>
      <c r="X78" s="50">
        <f t="shared" si="19"/>
        <v>1803.3333333333335</v>
      </c>
      <c r="Y78" s="53">
        <f t="shared" si="20"/>
        <v>0.81784511784511782</v>
      </c>
      <c r="Z78" s="52">
        <f t="shared" si="21"/>
        <v>0.35</v>
      </c>
      <c r="AC78" s="65" t="s">
        <v>1235</v>
      </c>
      <c r="AD78" s="67">
        <v>5</v>
      </c>
      <c r="AE78" s="67">
        <v>7</v>
      </c>
      <c r="AF78" s="67">
        <v>10</v>
      </c>
      <c r="AG78" s="67">
        <v>6</v>
      </c>
      <c r="AH78" s="67">
        <v>0</v>
      </c>
      <c r="AI78" s="67">
        <v>0</v>
      </c>
      <c r="AJ78" s="67">
        <v>0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14">
        <v>28</v>
      </c>
    </row>
    <row r="79" spans="2:44" ht="57.75" customHeight="1">
      <c r="B79" s="42" t="str">
        <f>VLOOKUP(C79,[1]Cat!C:E,2,FALSE)</f>
        <v>Shorts</v>
      </c>
      <c r="C79" s="42" t="str">
        <f t="shared" si="12"/>
        <v>10</v>
      </c>
      <c r="D79" s="43" t="s">
        <v>903</v>
      </c>
      <c r="E79" s="44" t="s">
        <v>969</v>
      </c>
      <c r="F79" s="45" t="str">
        <f>VLOOKUP(D79,'[1]Model List'!D:Y,3,FALSE)</f>
        <v>May</v>
      </c>
      <c r="G79" s="54" t="str">
        <f>VLOOKUP(D79,'[1]Model List'!D:Y,5,FALSE)</f>
        <v>CORE</v>
      </c>
      <c r="H79" s="47" t="s">
        <v>1044</v>
      </c>
      <c r="I79" s="47" t="s">
        <v>1043</v>
      </c>
      <c r="J79" s="42" t="s">
        <v>1013</v>
      </c>
      <c r="K79" s="48" t="str">
        <f t="shared" si="11"/>
        <v>0110553205</v>
      </c>
      <c r="L79" s="45"/>
      <c r="M79" s="45"/>
      <c r="N79" s="49">
        <f>VLOOKUP(D79,'[1]Model List'!D:Q,11,FALSE)</f>
        <v>54.1</v>
      </c>
      <c r="O79" s="49">
        <f t="shared" si="13"/>
        <v>60.111111111111114</v>
      </c>
      <c r="P79" s="50">
        <v>330</v>
      </c>
      <c r="Q79" s="50">
        <v>30</v>
      </c>
      <c r="R79" s="51">
        <f t="shared" si="14"/>
        <v>10</v>
      </c>
      <c r="S79" s="51">
        <v>1</v>
      </c>
      <c r="T79" s="50">
        <f t="shared" si="15"/>
        <v>214.5</v>
      </c>
      <c r="U79" s="52">
        <f t="shared" si="16"/>
        <v>0.71976171976171976</v>
      </c>
      <c r="V79" s="50">
        <f t="shared" si="17"/>
        <v>9900</v>
      </c>
      <c r="W79" s="50">
        <f t="shared" si="18"/>
        <v>6435</v>
      </c>
      <c r="X79" s="50">
        <f t="shared" si="19"/>
        <v>1803.3333333333335</v>
      </c>
      <c r="Y79" s="53">
        <f t="shared" si="20"/>
        <v>0.81784511784511782</v>
      </c>
      <c r="Z79" s="52">
        <f t="shared" si="21"/>
        <v>0.35</v>
      </c>
      <c r="AC79" s="65" t="s">
        <v>1236</v>
      </c>
      <c r="AD79" s="67">
        <v>4</v>
      </c>
      <c r="AE79" s="67">
        <v>6</v>
      </c>
      <c r="AF79" s="67">
        <v>7</v>
      </c>
      <c r="AG79" s="67">
        <v>6</v>
      </c>
      <c r="AH79" s="67">
        <v>0</v>
      </c>
      <c r="AI79" s="67">
        <v>0</v>
      </c>
      <c r="AJ79" s="67">
        <v>0</v>
      </c>
      <c r="AK79" s="67">
        <v>0</v>
      </c>
      <c r="AL79" s="67">
        <v>0</v>
      </c>
      <c r="AM79" s="67">
        <v>0</v>
      </c>
      <c r="AN79" s="67">
        <v>0</v>
      </c>
      <c r="AO79" s="67">
        <v>0</v>
      </c>
      <c r="AP79" s="67">
        <v>0</v>
      </c>
      <c r="AQ79" s="67">
        <v>0</v>
      </c>
      <c r="AR79" s="14">
        <v>23</v>
      </c>
    </row>
    <row r="80" spans="2:44" ht="57.75" customHeight="1">
      <c r="B80" s="42" t="str">
        <f>VLOOKUP(C80,[1]Cat!C:E,2,FALSE)</f>
        <v>Shorts</v>
      </c>
      <c r="C80" s="42" t="str">
        <f t="shared" si="12"/>
        <v>10</v>
      </c>
      <c r="D80" s="43" t="s">
        <v>903</v>
      </c>
      <c r="E80" s="44" t="s">
        <v>969</v>
      </c>
      <c r="F80" s="45" t="str">
        <f>VLOOKUP(D80,'[1]Model List'!D:Y,3,FALSE)</f>
        <v>May</v>
      </c>
      <c r="G80" s="54" t="str">
        <f>VLOOKUP(D80,'[1]Model List'!D:Y,5,FALSE)</f>
        <v>CORE</v>
      </c>
      <c r="H80" s="47" t="s">
        <v>1042</v>
      </c>
      <c r="I80" s="47" t="s">
        <v>1043</v>
      </c>
      <c r="J80" s="42" t="s">
        <v>975</v>
      </c>
      <c r="K80" s="48" t="str">
        <f t="shared" si="11"/>
        <v>0110553207</v>
      </c>
      <c r="L80" s="45"/>
      <c r="M80" s="45"/>
      <c r="N80" s="49">
        <f>VLOOKUP(D80,'[1]Model List'!D:Q,11,FALSE)</f>
        <v>54.1</v>
      </c>
      <c r="O80" s="49">
        <f t="shared" si="13"/>
        <v>60.111111111111114</v>
      </c>
      <c r="P80" s="50">
        <v>330</v>
      </c>
      <c r="Q80" s="50">
        <v>30</v>
      </c>
      <c r="R80" s="51">
        <f t="shared" si="14"/>
        <v>10</v>
      </c>
      <c r="S80" s="51">
        <v>1</v>
      </c>
      <c r="T80" s="50">
        <f t="shared" si="15"/>
        <v>214.5</v>
      </c>
      <c r="U80" s="52">
        <f t="shared" si="16"/>
        <v>0.71976171976171976</v>
      </c>
      <c r="V80" s="50">
        <f t="shared" si="17"/>
        <v>9900</v>
      </c>
      <c r="W80" s="50">
        <f t="shared" si="18"/>
        <v>6435</v>
      </c>
      <c r="X80" s="50">
        <f t="shared" si="19"/>
        <v>1803.3333333333335</v>
      </c>
      <c r="Y80" s="53">
        <f t="shared" si="20"/>
        <v>0.81784511784511782</v>
      </c>
      <c r="Z80" s="52">
        <f t="shared" si="21"/>
        <v>0.35</v>
      </c>
      <c r="AC80" s="65" t="s">
        <v>1237</v>
      </c>
      <c r="AD80" s="67">
        <v>6</v>
      </c>
      <c r="AE80" s="67">
        <v>6</v>
      </c>
      <c r="AF80" s="67">
        <v>9</v>
      </c>
      <c r="AG80" s="67">
        <v>6</v>
      </c>
      <c r="AH80" s="67">
        <v>0</v>
      </c>
      <c r="AI80" s="67">
        <v>0</v>
      </c>
      <c r="AJ80" s="67">
        <v>0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0</v>
      </c>
      <c r="AQ80" s="67">
        <v>0</v>
      </c>
      <c r="AR80" s="14">
        <v>27</v>
      </c>
    </row>
    <row r="81" spans="2:44" ht="57.75" customHeight="1">
      <c r="B81" s="42" t="str">
        <f>VLOOKUP(C81,[1]Cat!C:E,2,FALSE)</f>
        <v>Shorts</v>
      </c>
      <c r="C81" s="42" t="str">
        <f t="shared" si="12"/>
        <v>10</v>
      </c>
      <c r="D81" s="43" t="s">
        <v>903</v>
      </c>
      <c r="E81" s="44" t="s">
        <v>969</v>
      </c>
      <c r="F81" s="45" t="str">
        <f>VLOOKUP(D81,'[1]Model List'!D:Y,3,FALSE)</f>
        <v>May</v>
      </c>
      <c r="G81" s="54" t="str">
        <f>VLOOKUP(D81,'[1]Model List'!D:Y,5,FALSE)</f>
        <v>CORE</v>
      </c>
      <c r="H81" s="47" t="s">
        <v>986</v>
      </c>
      <c r="I81" s="47" t="s">
        <v>1043</v>
      </c>
      <c r="J81" s="42" t="s">
        <v>1004</v>
      </c>
      <c r="K81" s="48" t="str">
        <f t="shared" si="11"/>
        <v>0110553208</v>
      </c>
      <c r="L81" s="45"/>
      <c r="M81" s="45"/>
      <c r="N81" s="49">
        <f>VLOOKUP(D81,'[1]Model List'!D:Q,11,FALSE)</f>
        <v>54.1</v>
      </c>
      <c r="O81" s="49">
        <f t="shared" si="13"/>
        <v>60.111111111111114</v>
      </c>
      <c r="P81" s="50">
        <v>330</v>
      </c>
      <c r="Q81" s="50">
        <v>30</v>
      </c>
      <c r="R81" s="51">
        <f t="shared" si="14"/>
        <v>10</v>
      </c>
      <c r="S81" s="51">
        <v>1</v>
      </c>
      <c r="T81" s="50">
        <f t="shared" si="15"/>
        <v>214.5</v>
      </c>
      <c r="U81" s="52">
        <f t="shared" si="16"/>
        <v>0.71976171976171976</v>
      </c>
      <c r="V81" s="50">
        <f t="shared" si="17"/>
        <v>9900</v>
      </c>
      <c r="W81" s="50">
        <f t="shared" si="18"/>
        <v>6435</v>
      </c>
      <c r="X81" s="50">
        <f t="shared" si="19"/>
        <v>1803.3333333333335</v>
      </c>
      <c r="Y81" s="53">
        <f t="shared" si="20"/>
        <v>0.81784511784511782</v>
      </c>
      <c r="Z81" s="52">
        <f t="shared" si="21"/>
        <v>0.35</v>
      </c>
      <c r="AC81" s="65" t="s">
        <v>1238</v>
      </c>
      <c r="AD81" s="67">
        <v>2</v>
      </c>
      <c r="AE81" s="67">
        <v>5</v>
      </c>
      <c r="AF81" s="67">
        <v>9</v>
      </c>
      <c r="AG81" s="67">
        <v>5</v>
      </c>
      <c r="AH81" s="67">
        <v>0</v>
      </c>
      <c r="AI81" s="67">
        <v>0</v>
      </c>
      <c r="AJ81" s="67">
        <v>0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14">
        <v>21</v>
      </c>
    </row>
    <row r="82" spans="2:44" ht="57.75" customHeight="1">
      <c r="B82" s="42" t="str">
        <f>VLOOKUP(C82,[1]Cat!C:E,2,FALSE)</f>
        <v>Shorts</v>
      </c>
      <c r="C82" s="42" t="str">
        <f t="shared" si="12"/>
        <v>10</v>
      </c>
      <c r="D82" s="43" t="s">
        <v>903</v>
      </c>
      <c r="E82" s="44" t="s">
        <v>969</v>
      </c>
      <c r="F82" s="45" t="str">
        <f>VLOOKUP(D82,'[1]Model List'!D:Y,3,FALSE)</f>
        <v>May</v>
      </c>
      <c r="G82" s="54" t="str">
        <f>VLOOKUP(D82,'[1]Model List'!D:Y,5,FALSE)</f>
        <v>CORE</v>
      </c>
      <c r="H82" s="47" t="s">
        <v>1045</v>
      </c>
      <c r="I82" s="47" t="s">
        <v>1043</v>
      </c>
      <c r="J82" s="42" t="s">
        <v>977</v>
      </c>
      <c r="K82" s="48" t="str">
        <f t="shared" si="11"/>
        <v>0110553209</v>
      </c>
      <c r="L82" s="45"/>
      <c r="M82" s="45"/>
      <c r="N82" s="49">
        <f>VLOOKUP(D82,'[1]Model List'!D:Q,11,FALSE)</f>
        <v>54.1</v>
      </c>
      <c r="O82" s="49">
        <f t="shared" si="13"/>
        <v>60.111111111111114</v>
      </c>
      <c r="P82" s="50">
        <v>330</v>
      </c>
      <c r="Q82" s="50">
        <v>30</v>
      </c>
      <c r="R82" s="51">
        <f t="shared" si="14"/>
        <v>10</v>
      </c>
      <c r="S82" s="51">
        <v>1</v>
      </c>
      <c r="T82" s="50">
        <f t="shared" si="15"/>
        <v>214.5</v>
      </c>
      <c r="U82" s="52">
        <f t="shared" si="16"/>
        <v>0.71976171976171976</v>
      </c>
      <c r="V82" s="50">
        <f t="shared" si="17"/>
        <v>9900</v>
      </c>
      <c r="W82" s="50">
        <f t="shared" si="18"/>
        <v>6435</v>
      </c>
      <c r="X82" s="50">
        <f t="shared" si="19"/>
        <v>1803.3333333333335</v>
      </c>
      <c r="Y82" s="53">
        <f t="shared" si="20"/>
        <v>0.81784511784511782</v>
      </c>
      <c r="Z82" s="52">
        <f t="shared" si="21"/>
        <v>0.35</v>
      </c>
      <c r="AC82" s="65" t="s">
        <v>1239</v>
      </c>
      <c r="AD82" s="67">
        <v>6</v>
      </c>
      <c r="AE82" s="67">
        <v>5</v>
      </c>
      <c r="AF82" s="67">
        <v>9</v>
      </c>
      <c r="AG82" s="67">
        <v>6</v>
      </c>
      <c r="AH82" s="67">
        <v>0</v>
      </c>
      <c r="AI82" s="67">
        <v>0</v>
      </c>
      <c r="AJ82" s="67">
        <v>0</v>
      </c>
      <c r="AK82" s="67">
        <v>0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0</v>
      </c>
      <c r="AR82" s="14">
        <v>26</v>
      </c>
    </row>
    <row r="83" spans="2:44" ht="57.75" customHeight="1">
      <c r="B83" s="42" t="str">
        <f>VLOOKUP(C83,[1]Cat!C:E,2,FALSE)</f>
        <v>Shorts</v>
      </c>
      <c r="C83" s="42" t="str">
        <f t="shared" si="12"/>
        <v>10</v>
      </c>
      <c r="D83" s="43" t="s">
        <v>916</v>
      </c>
      <c r="E83" s="44" t="s">
        <v>969</v>
      </c>
      <c r="F83" s="45" t="str">
        <f>VLOOKUP(D83,'[1]Model List'!D:Y,3,FALSE)</f>
        <v>May</v>
      </c>
      <c r="G83" s="54" t="str">
        <f>VLOOKUP(D83,'[1]Model List'!D:Y,5,FALSE)</f>
        <v>MOVABLE</v>
      </c>
      <c r="H83" s="47" t="s">
        <v>1038</v>
      </c>
      <c r="I83" s="47" t="s">
        <v>1046</v>
      </c>
      <c r="J83" s="42" t="s">
        <v>973</v>
      </c>
      <c r="K83" s="48" t="str">
        <f t="shared" si="11"/>
        <v>0110553301</v>
      </c>
      <c r="L83" s="45"/>
      <c r="M83" s="45"/>
      <c r="N83" s="49">
        <f>VLOOKUP(D83,'[1]Model List'!D:Q,11,FALSE)</f>
        <v>72.599999999999994</v>
      </c>
      <c r="O83" s="49">
        <f t="shared" si="13"/>
        <v>80.666666666666657</v>
      </c>
      <c r="P83" s="50">
        <v>330</v>
      </c>
      <c r="Q83" s="50">
        <v>29</v>
      </c>
      <c r="R83" s="51">
        <f t="shared" si="14"/>
        <v>9.6666666666666661</v>
      </c>
      <c r="S83" s="51">
        <v>1</v>
      </c>
      <c r="T83" s="50">
        <f t="shared" si="15"/>
        <v>214.5</v>
      </c>
      <c r="U83" s="52">
        <f t="shared" si="16"/>
        <v>0.62393162393162394</v>
      </c>
      <c r="V83" s="50">
        <f t="shared" si="17"/>
        <v>9570</v>
      </c>
      <c r="W83" s="50">
        <f t="shared" si="18"/>
        <v>6220.5</v>
      </c>
      <c r="X83" s="50">
        <f t="shared" si="19"/>
        <v>2339.333333333333</v>
      </c>
      <c r="Y83" s="53">
        <f t="shared" si="20"/>
        <v>0.75555555555555554</v>
      </c>
      <c r="Z83" s="52">
        <f t="shared" si="21"/>
        <v>0.35</v>
      </c>
      <c r="AC83" s="65" t="s">
        <v>1240</v>
      </c>
      <c r="AD83" s="67">
        <v>6</v>
      </c>
      <c r="AE83" s="67">
        <v>8</v>
      </c>
      <c r="AF83" s="67">
        <v>10</v>
      </c>
      <c r="AG83" s="67">
        <v>4</v>
      </c>
      <c r="AH83" s="67">
        <v>0</v>
      </c>
      <c r="AI83" s="67">
        <v>0</v>
      </c>
      <c r="AJ83" s="67">
        <v>0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0</v>
      </c>
      <c r="AQ83" s="67">
        <v>0</v>
      </c>
      <c r="AR83" s="14">
        <v>28</v>
      </c>
    </row>
    <row r="84" spans="2:44" ht="57.75" customHeight="1">
      <c r="B84" s="42" t="str">
        <f>VLOOKUP(C84,[1]Cat!C:E,2,FALSE)</f>
        <v>Shorts</v>
      </c>
      <c r="C84" s="42" t="str">
        <f t="shared" si="12"/>
        <v>10</v>
      </c>
      <c r="D84" s="43" t="s">
        <v>916</v>
      </c>
      <c r="E84" s="44" t="s">
        <v>969</v>
      </c>
      <c r="F84" s="45" t="str">
        <f>VLOOKUP(D84,'[1]Model List'!D:Y,3,FALSE)</f>
        <v>May</v>
      </c>
      <c r="G84" s="54" t="str">
        <f>VLOOKUP(D84,'[1]Model List'!D:Y,5,FALSE)</f>
        <v>MOVABLE</v>
      </c>
      <c r="H84" s="47" t="s">
        <v>1044</v>
      </c>
      <c r="I84" s="47" t="s">
        <v>1046</v>
      </c>
      <c r="J84" s="42" t="s">
        <v>995</v>
      </c>
      <c r="K84" s="48" t="str">
        <f t="shared" si="11"/>
        <v>0110553302</v>
      </c>
      <c r="L84" s="45"/>
      <c r="M84" s="45"/>
      <c r="N84" s="49">
        <f>VLOOKUP(D84,'[1]Model List'!D:Q,11,FALSE)</f>
        <v>72.599999999999994</v>
      </c>
      <c r="O84" s="49">
        <f t="shared" si="13"/>
        <v>80.666666666666657</v>
      </c>
      <c r="P84" s="50">
        <v>330</v>
      </c>
      <c r="Q84" s="50">
        <v>29</v>
      </c>
      <c r="R84" s="51">
        <f t="shared" si="14"/>
        <v>9.6666666666666661</v>
      </c>
      <c r="S84" s="51">
        <v>1</v>
      </c>
      <c r="T84" s="50">
        <f t="shared" si="15"/>
        <v>214.5</v>
      </c>
      <c r="U84" s="52">
        <f t="shared" si="16"/>
        <v>0.62393162393162394</v>
      </c>
      <c r="V84" s="50">
        <f t="shared" si="17"/>
        <v>9570</v>
      </c>
      <c r="W84" s="50">
        <f t="shared" si="18"/>
        <v>6220.5</v>
      </c>
      <c r="X84" s="50">
        <f t="shared" si="19"/>
        <v>2339.333333333333</v>
      </c>
      <c r="Y84" s="53">
        <f t="shared" si="20"/>
        <v>0.75555555555555554</v>
      </c>
      <c r="Z84" s="52">
        <f t="shared" si="21"/>
        <v>0.35</v>
      </c>
      <c r="AC84" s="65" t="s">
        <v>1241</v>
      </c>
      <c r="AD84" s="67">
        <v>6</v>
      </c>
      <c r="AE84" s="67">
        <v>6</v>
      </c>
      <c r="AF84" s="67">
        <v>8</v>
      </c>
      <c r="AG84" s="67">
        <v>4</v>
      </c>
      <c r="AH84" s="67">
        <v>0</v>
      </c>
      <c r="AI84" s="67">
        <v>0</v>
      </c>
      <c r="AJ84" s="67">
        <v>0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</v>
      </c>
      <c r="AQ84" s="67">
        <v>0</v>
      </c>
      <c r="AR84" s="14">
        <v>24</v>
      </c>
    </row>
    <row r="85" spans="2:44" ht="57.75" customHeight="1">
      <c r="B85" s="42" t="str">
        <f>VLOOKUP(C85,[1]Cat!C:E,2,FALSE)</f>
        <v>Shorts</v>
      </c>
      <c r="C85" s="42" t="str">
        <f t="shared" si="12"/>
        <v>10</v>
      </c>
      <c r="D85" s="43" t="s">
        <v>916</v>
      </c>
      <c r="E85" s="44" t="s">
        <v>969</v>
      </c>
      <c r="F85" s="45" t="str">
        <f>VLOOKUP(D85,'[1]Model List'!D:Y,3,FALSE)</f>
        <v>May</v>
      </c>
      <c r="G85" s="54" t="str">
        <f>VLOOKUP(D85,'[1]Model List'!D:Y,5,FALSE)</f>
        <v>MOVABLE</v>
      </c>
      <c r="H85" s="47" t="s">
        <v>1032</v>
      </c>
      <c r="I85" s="47" t="s">
        <v>1046</v>
      </c>
      <c r="J85" s="42" t="s">
        <v>1002</v>
      </c>
      <c r="K85" s="48" t="str">
        <f t="shared" si="11"/>
        <v>0110553303</v>
      </c>
      <c r="L85" s="45"/>
      <c r="M85" s="45"/>
      <c r="N85" s="49">
        <f>VLOOKUP(D85,'[1]Model List'!D:Q,11,FALSE)</f>
        <v>72.599999999999994</v>
      </c>
      <c r="O85" s="49">
        <f t="shared" si="13"/>
        <v>80.666666666666657</v>
      </c>
      <c r="P85" s="50">
        <v>330</v>
      </c>
      <c r="Q85" s="50">
        <v>29</v>
      </c>
      <c r="R85" s="51">
        <f t="shared" si="14"/>
        <v>9.6666666666666661</v>
      </c>
      <c r="S85" s="51">
        <v>1</v>
      </c>
      <c r="T85" s="50">
        <f t="shared" si="15"/>
        <v>214.5</v>
      </c>
      <c r="U85" s="52">
        <f t="shared" si="16"/>
        <v>0.62393162393162394</v>
      </c>
      <c r="V85" s="50">
        <f t="shared" si="17"/>
        <v>9570</v>
      </c>
      <c r="W85" s="50">
        <f t="shared" si="18"/>
        <v>6220.5</v>
      </c>
      <c r="X85" s="50">
        <f t="shared" si="19"/>
        <v>2339.333333333333</v>
      </c>
      <c r="Y85" s="53">
        <f t="shared" si="20"/>
        <v>0.75555555555555554</v>
      </c>
      <c r="Z85" s="52">
        <f t="shared" si="21"/>
        <v>0.35</v>
      </c>
      <c r="AC85" s="65" t="s">
        <v>1242</v>
      </c>
      <c r="AD85" s="67">
        <v>4</v>
      </c>
      <c r="AE85" s="67">
        <v>5</v>
      </c>
      <c r="AF85" s="67">
        <v>10</v>
      </c>
      <c r="AG85" s="67">
        <v>5</v>
      </c>
      <c r="AH85" s="67">
        <v>0</v>
      </c>
      <c r="AI85" s="67">
        <v>0</v>
      </c>
      <c r="AJ85" s="67">
        <v>0</v>
      </c>
      <c r="AK85" s="67">
        <v>0</v>
      </c>
      <c r="AL85" s="67">
        <v>0</v>
      </c>
      <c r="AM85" s="67">
        <v>0</v>
      </c>
      <c r="AN85" s="67">
        <v>0</v>
      </c>
      <c r="AO85" s="67">
        <v>0</v>
      </c>
      <c r="AP85" s="67">
        <v>0</v>
      </c>
      <c r="AQ85" s="67">
        <v>0</v>
      </c>
      <c r="AR85" s="14">
        <v>24</v>
      </c>
    </row>
    <row r="86" spans="2:44" ht="57.75" customHeight="1">
      <c r="B86" s="42" t="str">
        <f>VLOOKUP(C86,[1]Cat!C:E,2,FALSE)</f>
        <v>Shorts</v>
      </c>
      <c r="C86" s="42" t="str">
        <f t="shared" si="12"/>
        <v>10</v>
      </c>
      <c r="D86" s="43" t="s">
        <v>923</v>
      </c>
      <c r="E86" s="44" t="s">
        <v>969</v>
      </c>
      <c r="F86" s="45" t="str">
        <f>VLOOKUP(D86,'[1]Model List'!D:Y,3,FALSE)</f>
        <v>Apr</v>
      </c>
      <c r="G86" s="54" t="str">
        <f>VLOOKUP(D86,'[1]Model List'!D:Y,5,FALSE)</f>
        <v>MOVABLE</v>
      </c>
      <c r="H86" s="47" t="s">
        <v>988</v>
      </c>
      <c r="I86" s="47" t="s">
        <v>1047</v>
      </c>
      <c r="J86" s="42" t="s">
        <v>973</v>
      </c>
      <c r="K86" s="48" t="str">
        <f t="shared" si="11"/>
        <v>0110553401</v>
      </c>
      <c r="L86" s="45"/>
      <c r="M86" s="45"/>
      <c r="N86" s="49">
        <f>VLOOKUP(D86,'[1]Model List'!D:Q,11,FALSE)</f>
        <v>61.13</v>
      </c>
      <c r="O86" s="49">
        <f t="shared" si="13"/>
        <v>67.922222222222217</v>
      </c>
      <c r="P86" s="50">
        <v>330</v>
      </c>
      <c r="Q86" s="50">
        <v>30</v>
      </c>
      <c r="R86" s="51">
        <f t="shared" si="14"/>
        <v>10</v>
      </c>
      <c r="S86" s="51">
        <v>1</v>
      </c>
      <c r="T86" s="50">
        <f t="shared" si="15"/>
        <v>214.5</v>
      </c>
      <c r="U86" s="52">
        <f t="shared" si="16"/>
        <v>0.68334628334628333</v>
      </c>
      <c r="V86" s="50">
        <f t="shared" si="17"/>
        <v>9900</v>
      </c>
      <c r="W86" s="50">
        <f t="shared" si="18"/>
        <v>6435</v>
      </c>
      <c r="X86" s="50">
        <f t="shared" si="19"/>
        <v>2037.6666666666665</v>
      </c>
      <c r="Y86" s="53">
        <f t="shared" si="20"/>
        <v>0.7941750841750842</v>
      </c>
      <c r="Z86" s="52">
        <f t="shared" si="21"/>
        <v>0.35</v>
      </c>
      <c r="AC86" s="65" t="s">
        <v>1243</v>
      </c>
      <c r="AD86" s="67">
        <v>6</v>
      </c>
      <c r="AE86" s="67">
        <v>6</v>
      </c>
      <c r="AF86" s="67">
        <v>8</v>
      </c>
      <c r="AG86" s="67">
        <v>5</v>
      </c>
      <c r="AH86" s="67">
        <v>0</v>
      </c>
      <c r="AI86" s="67">
        <v>0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</v>
      </c>
      <c r="AQ86" s="67">
        <v>0</v>
      </c>
      <c r="AR86" s="14">
        <v>25</v>
      </c>
    </row>
    <row r="87" spans="2:44" ht="57.75" customHeight="1">
      <c r="B87" s="42" t="str">
        <f>VLOOKUP(C87,[1]Cat!C:E,2,FALSE)</f>
        <v>Shorts</v>
      </c>
      <c r="C87" s="42" t="str">
        <f t="shared" si="12"/>
        <v>10</v>
      </c>
      <c r="D87" s="70" t="s">
        <v>923</v>
      </c>
      <c r="E87" s="44" t="s">
        <v>969</v>
      </c>
      <c r="F87" s="45" t="str">
        <f>VLOOKUP(D87,'[1]Model List'!D:Y,3,FALSE)</f>
        <v>Apr</v>
      </c>
      <c r="G87" s="54" t="str">
        <f>VLOOKUP(D87,'[1]Model List'!D:Y,5,FALSE)</f>
        <v>MOVABLE</v>
      </c>
      <c r="H87" s="47" t="s">
        <v>1008</v>
      </c>
      <c r="I87" s="47" t="s">
        <v>1047</v>
      </c>
      <c r="J87" s="42" t="s">
        <v>1002</v>
      </c>
      <c r="K87" s="48" t="str">
        <f t="shared" si="11"/>
        <v>0110553403</v>
      </c>
      <c r="L87" s="45"/>
      <c r="M87" s="45"/>
      <c r="N87" s="49">
        <f>VLOOKUP(D87,'[1]Model List'!D:Q,11,FALSE)</f>
        <v>61.13</v>
      </c>
      <c r="O87" s="49">
        <f t="shared" si="13"/>
        <v>67.922222222222217</v>
      </c>
      <c r="P87" s="50">
        <v>330</v>
      </c>
      <c r="Q87" s="50">
        <v>30</v>
      </c>
      <c r="R87" s="51">
        <f t="shared" si="14"/>
        <v>10</v>
      </c>
      <c r="S87" s="51">
        <v>1</v>
      </c>
      <c r="T87" s="50">
        <f t="shared" si="15"/>
        <v>214.5</v>
      </c>
      <c r="U87" s="52">
        <f t="shared" si="16"/>
        <v>0.68334628334628333</v>
      </c>
      <c r="V87" s="50">
        <f t="shared" si="17"/>
        <v>9900</v>
      </c>
      <c r="W87" s="50">
        <f t="shared" si="18"/>
        <v>6435</v>
      </c>
      <c r="X87" s="50">
        <f t="shared" si="19"/>
        <v>2037.6666666666665</v>
      </c>
      <c r="Y87" s="53">
        <f t="shared" si="20"/>
        <v>0.7941750841750842</v>
      </c>
      <c r="Z87" s="52">
        <f t="shared" si="21"/>
        <v>0.35</v>
      </c>
      <c r="AC87" s="65" t="s">
        <v>1244</v>
      </c>
      <c r="AD87" s="67">
        <v>6</v>
      </c>
      <c r="AE87" s="67">
        <v>8</v>
      </c>
      <c r="AF87" s="67">
        <v>10</v>
      </c>
      <c r="AG87" s="67">
        <v>6</v>
      </c>
      <c r="AH87" s="67">
        <v>0</v>
      </c>
      <c r="AI87" s="67">
        <v>0</v>
      </c>
      <c r="AJ87" s="67">
        <v>0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7">
        <v>0</v>
      </c>
      <c r="AR87" s="14">
        <v>30</v>
      </c>
    </row>
    <row r="88" spans="2:44" ht="57.75" customHeight="1">
      <c r="B88" s="42" t="str">
        <f>VLOOKUP(C88,[1]Cat!C:E,2,FALSE)</f>
        <v>Shorts</v>
      </c>
      <c r="C88" s="42" t="str">
        <f t="shared" si="12"/>
        <v>10</v>
      </c>
      <c r="D88" s="43" t="s">
        <v>923</v>
      </c>
      <c r="E88" s="44" t="s">
        <v>969</v>
      </c>
      <c r="F88" s="45" t="str">
        <f>VLOOKUP(D88,'[1]Model List'!D:Y,3,FALSE)</f>
        <v>Apr</v>
      </c>
      <c r="G88" s="46" t="s">
        <v>970</v>
      </c>
      <c r="H88" s="47" t="s">
        <v>1048</v>
      </c>
      <c r="I88" s="47" t="s">
        <v>1047</v>
      </c>
      <c r="J88" s="42" t="s">
        <v>1000</v>
      </c>
      <c r="K88" s="48" t="str">
        <f t="shared" si="11"/>
        <v>0110553404</v>
      </c>
      <c r="L88" s="45"/>
      <c r="M88" s="45"/>
      <c r="N88" s="49">
        <f>VLOOKUP(D88,'[1]Model List'!D:Q,11,FALSE)</f>
        <v>61.13</v>
      </c>
      <c r="O88" s="49">
        <f t="shared" si="13"/>
        <v>67.922222222222217</v>
      </c>
      <c r="P88" s="50">
        <v>330</v>
      </c>
      <c r="Q88" s="50">
        <v>30</v>
      </c>
      <c r="R88" s="51">
        <f t="shared" si="14"/>
        <v>10</v>
      </c>
      <c r="S88" s="51">
        <v>1</v>
      </c>
      <c r="T88" s="50">
        <f t="shared" si="15"/>
        <v>214.5</v>
      </c>
      <c r="U88" s="52">
        <f t="shared" si="16"/>
        <v>0.68334628334628333</v>
      </c>
      <c r="V88" s="50">
        <f t="shared" si="17"/>
        <v>9900</v>
      </c>
      <c r="W88" s="50">
        <f t="shared" si="18"/>
        <v>6435</v>
      </c>
      <c r="X88" s="50">
        <f t="shared" si="19"/>
        <v>2037.6666666666665</v>
      </c>
      <c r="Y88" s="53">
        <f t="shared" si="20"/>
        <v>0.7941750841750842</v>
      </c>
      <c r="Z88" s="52">
        <f t="shared" si="21"/>
        <v>0.35</v>
      </c>
      <c r="AC88" s="65" t="s">
        <v>1245</v>
      </c>
      <c r="AD88" s="67">
        <v>5</v>
      </c>
      <c r="AE88" s="67">
        <v>7</v>
      </c>
      <c r="AF88" s="67">
        <v>9</v>
      </c>
      <c r="AG88" s="67">
        <v>5</v>
      </c>
      <c r="AH88" s="67">
        <v>0</v>
      </c>
      <c r="AI88" s="67">
        <v>0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7">
        <v>0</v>
      </c>
      <c r="AR88" s="14">
        <v>26</v>
      </c>
    </row>
    <row r="89" spans="2:44" ht="57.75" customHeight="1">
      <c r="B89" s="42" t="str">
        <f>VLOOKUP(C89,[1]Cat!C:E,2,FALSE)</f>
        <v>Shorts</v>
      </c>
      <c r="C89" s="42" t="str">
        <f t="shared" si="12"/>
        <v>10</v>
      </c>
      <c r="D89" s="70" t="s">
        <v>923</v>
      </c>
      <c r="E89" s="44" t="s">
        <v>969</v>
      </c>
      <c r="F89" s="45" t="str">
        <f>VLOOKUP(D89,'[1]Model List'!D:Y,3,FALSE)</f>
        <v>Apr</v>
      </c>
      <c r="G89" s="54" t="str">
        <f>VLOOKUP(D89,'[1]Model List'!D:Y,5,FALSE)</f>
        <v>MOVABLE</v>
      </c>
      <c r="H89" s="47" t="s">
        <v>1049</v>
      </c>
      <c r="I89" s="47" t="s">
        <v>1047</v>
      </c>
      <c r="J89" s="42" t="s">
        <v>975</v>
      </c>
      <c r="K89" s="48" t="str">
        <f t="shared" si="11"/>
        <v>0110553407</v>
      </c>
      <c r="L89" s="45"/>
      <c r="M89" s="45"/>
      <c r="N89" s="49">
        <f>VLOOKUP(D89,'[1]Model List'!D:Q,11,FALSE)</f>
        <v>61.13</v>
      </c>
      <c r="O89" s="49">
        <f t="shared" si="13"/>
        <v>67.922222222222217</v>
      </c>
      <c r="P89" s="50">
        <v>330</v>
      </c>
      <c r="Q89" s="50">
        <v>30</v>
      </c>
      <c r="R89" s="51">
        <f t="shared" si="14"/>
        <v>10</v>
      </c>
      <c r="S89" s="51">
        <v>1</v>
      </c>
      <c r="T89" s="50">
        <f t="shared" si="15"/>
        <v>214.5</v>
      </c>
      <c r="U89" s="52">
        <f t="shared" si="16"/>
        <v>0.68334628334628333</v>
      </c>
      <c r="V89" s="50">
        <f t="shared" si="17"/>
        <v>9900</v>
      </c>
      <c r="W89" s="50">
        <f t="shared" si="18"/>
        <v>6435</v>
      </c>
      <c r="X89" s="50">
        <f t="shared" si="19"/>
        <v>2037.6666666666665</v>
      </c>
      <c r="Y89" s="53">
        <f t="shared" si="20"/>
        <v>0.7941750841750842</v>
      </c>
      <c r="Z89" s="52">
        <f t="shared" si="21"/>
        <v>0.35</v>
      </c>
      <c r="AC89" s="65" t="s">
        <v>1246</v>
      </c>
      <c r="AD89" s="67">
        <v>6</v>
      </c>
      <c r="AE89" s="67">
        <v>8</v>
      </c>
      <c r="AF89" s="67">
        <v>10</v>
      </c>
      <c r="AG89" s="67">
        <v>6</v>
      </c>
      <c r="AH89" s="67">
        <v>0</v>
      </c>
      <c r="AI89" s="67">
        <v>0</v>
      </c>
      <c r="AJ89" s="67">
        <v>0</v>
      </c>
      <c r="AK89" s="67">
        <v>0</v>
      </c>
      <c r="AL89" s="67">
        <v>0</v>
      </c>
      <c r="AM89" s="67">
        <v>0</v>
      </c>
      <c r="AN89" s="67">
        <v>0</v>
      </c>
      <c r="AO89" s="67">
        <v>0</v>
      </c>
      <c r="AP89" s="67">
        <v>0</v>
      </c>
      <c r="AQ89" s="67">
        <v>0</v>
      </c>
      <c r="AR89" s="14">
        <v>30</v>
      </c>
    </row>
    <row r="90" spans="2:44" ht="57.75" customHeight="1">
      <c r="B90" s="42" t="str">
        <f>VLOOKUP(C90,[1]Cat!C:E,2,FALSE)</f>
        <v>Shorts</v>
      </c>
      <c r="C90" s="42" t="str">
        <f t="shared" si="12"/>
        <v>10</v>
      </c>
      <c r="D90" s="43" t="s">
        <v>922</v>
      </c>
      <c r="E90" s="44" t="s">
        <v>969</v>
      </c>
      <c r="F90" s="45" t="str">
        <f>VLOOKUP(D90,'[1]Model List'!D:Y,3,FALSE)</f>
        <v>Apr</v>
      </c>
      <c r="G90" s="54" t="str">
        <f>VLOOKUP(D90,'[1]Model List'!D:Y,5,FALSE)</f>
        <v>MOVABLE</v>
      </c>
      <c r="H90" s="47" t="s">
        <v>988</v>
      </c>
      <c r="I90" s="47" t="s">
        <v>1050</v>
      </c>
      <c r="J90" s="42" t="s">
        <v>973</v>
      </c>
      <c r="K90" s="48" t="str">
        <f t="shared" si="11"/>
        <v>0110553501</v>
      </c>
      <c r="L90" s="45"/>
      <c r="M90" s="45"/>
      <c r="N90" s="49">
        <f>VLOOKUP(D90,'[1]Model List'!D:Q,11,FALSE)</f>
        <v>73.56</v>
      </c>
      <c r="O90" s="49">
        <f t="shared" si="13"/>
        <v>81.733333333333334</v>
      </c>
      <c r="P90" s="50">
        <v>360</v>
      </c>
      <c r="Q90" s="50">
        <v>30</v>
      </c>
      <c r="R90" s="51">
        <f t="shared" si="14"/>
        <v>10</v>
      </c>
      <c r="S90" s="51">
        <v>1</v>
      </c>
      <c r="T90" s="50">
        <f t="shared" si="15"/>
        <v>234</v>
      </c>
      <c r="U90" s="52">
        <f t="shared" si="16"/>
        <v>0.65071225071225069</v>
      </c>
      <c r="V90" s="50">
        <f t="shared" si="17"/>
        <v>10800</v>
      </c>
      <c r="W90" s="50">
        <f t="shared" si="18"/>
        <v>7020</v>
      </c>
      <c r="X90" s="50">
        <f t="shared" si="19"/>
        <v>2452</v>
      </c>
      <c r="Y90" s="53">
        <f t="shared" si="20"/>
        <v>0.77296296296296296</v>
      </c>
      <c r="Z90" s="52">
        <f t="shared" si="21"/>
        <v>0.35</v>
      </c>
      <c r="AC90" s="65" t="s">
        <v>1247</v>
      </c>
      <c r="AD90" s="67">
        <v>4</v>
      </c>
      <c r="AE90" s="67">
        <v>8</v>
      </c>
      <c r="AF90" s="67">
        <v>8</v>
      </c>
      <c r="AG90" s="67">
        <v>5</v>
      </c>
      <c r="AH90" s="67">
        <v>0</v>
      </c>
      <c r="AI90" s="67">
        <v>0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14">
        <v>25</v>
      </c>
    </row>
    <row r="91" spans="2:44" ht="57.75" customHeight="1">
      <c r="B91" s="42" t="str">
        <f>VLOOKUP(C91,[1]Cat!C:E,2,FALSE)</f>
        <v>Shorts</v>
      </c>
      <c r="C91" s="42" t="str">
        <f t="shared" si="12"/>
        <v>10</v>
      </c>
      <c r="D91" s="43" t="s">
        <v>922</v>
      </c>
      <c r="E91" s="44" t="s">
        <v>969</v>
      </c>
      <c r="F91" s="45" t="str">
        <f>VLOOKUP(D91,'[1]Model List'!D:Y,3,FALSE)</f>
        <v>Apr</v>
      </c>
      <c r="G91" s="54" t="str">
        <f>VLOOKUP(D91,'[1]Model List'!D:Y,5,FALSE)</f>
        <v>MOVABLE</v>
      </c>
      <c r="H91" s="47" t="s">
        <v>1042</v>
      </c>
      <c r="I91" s="47" t="s">
        <v>1050</v>
      </c>
      <c r="J91" s="42" t="s">
        <v>995</v>
      </c>
      <c r="K91" s="48" t="str">
        <f t="shared" si="11"/>
        <v>0110553502</v>
      </c>
      <c r="L91" s="45"/>
      <c r="M91" s="45"/>
      <c r="N91" s="49">
        <f>VLOOKUP(D91,'[1]Model List'!D:Q,11,FALSE)</f>
        <v>73.56</v>
      </c>
      <c r="O91" s="49">
        <f t="shared" si="13"/>
        <v>81.733333333333334</v>
      </c>
      <c r="P91" s="50">
        <v>360</v>
      </c>
      <c r="Q91" s="50">
        <v>30</v>
      </c>
      <c r="R91" s="51">
        <f t="shared" si="14"/>
        <v>10</v>
      </c>
      <c r="S91" s="51">
        <v>1</v>
      </c>
      <c r="T91" s="50">
        <f t="shared" si="15"/>
        <v>234</v>
      </c>
      <c r="U91" s="52">
        <f t="shared" si="16"/>
        <v>0.65071225071225069</v>
      </c>
      <c r="V91" s="50">
        <f t="shared" si="17"/>
        <v>10800</v>
      </c>
      <c r="W91" s="50">
        <f t="shared" si="18"/>
        <v>7020</v>
      </c>
      <c r="X91" s="50">
        <f t="shared" si="19"/>
        <v>2452</v>
      </c>
      <c r="Y91" s="53">
        <f t="shared" si="20"/>
        <v>0.77296296296296296</v>
      </c>
      <c r="Z91" s="52">
        <f t="shared" si="21"/>
        <v>0.35</v>
      </c>
      <c r="AC91" s="65" t="s">
        <v>1248</v>
      </c>
      <c r="AD91" s="67">
        <v>6</v>
      </c>
      <c r="AE91" s="67">
        <v>7</v>
      </c>
      <c r="AF91" s="67">
        <v>9</v>
      </c>
      <c r="AG91" s="67">
        <v>6</v>
      </c>
      <c r="AH91" s="67">
        <v>0</v>
      </c>
      <c r="AI91" s="67">
        <v>0</v>
      </c>
      <c r="AJ91" s="67">
        <v>0</v>
      </c>
      <c r="AK91" s="67">
        <v>0</v>
      </c>
      <c r="AL91" s="67">
        <v>0</v>
      </c>
      <c r="AM91" s="67">
        <v>0</v>
      </c>
      <c r="AN91" s="67">
        <v>0</v>
      </c>
      <c r="AO91" s="67">
        <v>0</v>
      </c>
      <c r="AP91" s="67">
        <v>0</v>
      </c>
      <c r="AQ91" s="67">
        <v>0</v>
      </c>
      <c r="AR91" s="14">
        <v>28</v>
      </c>
    </row>
    <row r="92" spans="2:44" ht="57.75" customHeight="1">
      <c r="B92" s="42" t="str">
        <f>VLOOKUP(C92,[1]Cat!C:E,2,FALSE)</f>
        <v>Shorts</v>
      </c>
      <c r="C92" s="42" t="str">
        <f t="shared" si="12"/>
        <v>10</v>
      </c>
      <c r="D92" s="43" t="s">
        <v>917</v>
      </c>
      <c r="E92" s="44" t="s">
        <v>969</v>
      </c>
      <c r="F92" s="45" t="str">
        <f>VLOOKUP(D92,'[1]Model List'!D:Y,3,FALSE)</f>
        <v>Apr</v>
      </c>
      <c r="G92" s="54" t="str">
        <f>VLOOKUP(D92,'[1]Model List'!D:Y,5,FALSE)</f>
        <v>MOVABLE</v>
      </c>
      <c r="H92" s="47" t="s">
        <v>988</v>
      </c>
      <c r="I92" s="47" t="s">
        <v>1051</v>
      </c>
      <c r="J92" s="42" t="s">
        <v>973</v>
      </c>
      <c r="K92" s="48" t="str">
        <f t="shared" si="11"/>
        <v>0110554301</v>
      </c>
      <c r="L92" s="45"/>
      <c r="M92" s="45"/>
      <c r="N92" s="49">
        <f>VLOOKUP(D92,'[1]Model List'!D:Q,11,FALSE)</f>
        <v>71.33</v>
      </c>
      <c r="O92" s="49">
        <f t="shared" si="13"/>
        <v>79.255555555555546</v>
      </c>
      <c r="P92" s="50">
        <v>330</v>
      </c>
      <c r="Q92" s="50">
        <v>29</v>
      </c>
      <c r="R92" s="51">
        <f t="shared" si="14"/>
        <v>9.6666666666666661</v>
      </c>
      <c r="S92" s="51">
        <v>1</v>
      </c>
      <c r="T92" s="50">
        <f t="shared" si="15"/>
        <v>214.5</v>
      </c>
      <c r="U92" s="52">
        <f t="shared" si="16"/>
        <v>0.63051023051023058</v>
      </c>
      <c r="V92" s="50">
        <f t="shared" si="17"/>
        <v>9570</v>
      </c>
      <c r="W92" s="50">
        <f t="shared" si="18"/>
        <v>6220.5</v>
      </c>
      <c r="X92" s="50">
        <f t="shared" si="19"/>
        <v>2298.411111111111</v>
      </c>
      <c r="Y92" s="53">
        <f t="shared" si="20"/>
        <v>0.75983164983164986</v>
      </c>
      <c r="Z92" s="52">
        <f t="shared" si="21"/>
        <v>0.35</v>
      </c>
      <c r="AC92" s="65" t="s">
        <v>1249</v>
      </c>
      <c r="AD92" s="67">
        <v>6</v>
      </c>
      <c r="AE92" s="67">
        <v>7</v>
      </c>
      <c r="AF92" s="67">
        <v>8</v>
      </c>
      <c r="AG92" s="67">
        <v>3</v>
      </c>
      <c r="AH92" s="67">
        <v>0</v>
      </c>
      <c r="AI92" s="67">
        <v>0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</v>
      </c>
      <c r="AQ92" s="67">
        <v>0</v>
      </c>
      <c r="AR92" s="14">
        <v>24</v>
      </c>
    </row>
    <row r="93" spans="2:44" ht="57.75" customHeight="1">
      <c r="B93" s="42" t="str">
        <f>VLOOKUP(C93,[1]Cat!C:E,2,FALSE)</f>
        <v>Shorts</v>
      </c>
      <c r="C93" s="42" t="str">
        <f t="shared" si="12"/>
        <v>10</v>
      </c>
      <c r="D93" s="43" t="s">
        <v>917</v>
      </c>
      <c r="E93" s="44" t="s">
        <v>969</v>
      </c>
      <c r="F93" s="45" t="str">
        <f>VLOOKUP(D93,'[1]Model List'!D:Y,3,FALSE)</f>
        <v>Apr</v>
      </c>
      <c r="G93" s="54" t="str">
        <f>VLOOKUP(D93,'[1]Model List'!D:Y,5,FALSE)</f>
        <v>MOVABLE</v>
      </c>
      <c r="H93" s="47" t="s">
        <v>1030</v>
      </c>
      <c r="I93" s="47" t="s">
        <v>1051</v>
      </c>
      <c r="J93" s="42" t="s">
        <v>995</v>
      </c>
      <c r="K93" s="48" t="str">
        <f t="shared" si="11"/>
        <v>0110554302</v>
      </c>
      <c r="L93" s="45"/>
      <c r="M93" s="45"/>
      <c r="N93" s="49">
        <f>VLOOKUP(D93,'[1]Model List'!D:Q,11,FALSE)</f>
        <v>71.33</v>
      </c>
      <c r="O93" s="49">
        <f t="shared" si="13"/>
        <v>79.255555555555546</v>
      </c>
      <c r="P93" s="50">
        <v>330</v>
      </c>
      <c r="Q93" s="50">
        <v>29</v>
      </c>
      <c r="R93" s="51">
        <f t="shared" si="14"/>
        <v>9.6666666666666661</v>
      </c>
      <c r="S93" s="51">
        <v>1</v>
      </c>
      <c r="T93" s="50">
        <f t="shared" si="15"/>
        <v>214.5</v>
      </c>
      <c r="U93" s="52">
        <f t="shared" si="16"/>
        <v>0.63051023051023058</v>
      </c>
      <c r="V93" s="50">
        <f t="shared" si="17"/>
        <v>9570</v>
      </c>
      <c r="W93" s="50">
        <f t="shared" si="18"/>
        <v>6220.5</v>
      </c>
      <c r="X93" s="50">
        <f t="shared" si="19"/>
        <v>2298.411111111111</v>
      </c>
      <c r="Y93" s="53">
        <f t="shared" si="20"/>
        <v>0.75983164983164986</v>
      </c>
      <c r="Z93" s="52">
        <f t="shared" si="21"/>
        <v>0.35</v>
      </c>
      <c r="AC93" s="65" t="s">
        <v>1250</v>
      </c>
      <c r="AD93" s="67">
        <v>6</v>
      </c>
      <c r="AE93" s="67">
        <v>7</v>
      </c>
      <c r="AF93" s="67">
        <v>5</v>
      </c>
      <c r="AG93" s="67">
        <v>3</v>
      </c>
      <c r="AH93" s="67">
        <v>0</v>
      </c>
      <c r="AI93" s="67">
        <v>0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14">
        <v>21</v>
      </c>
    </row>
    <row r="94" spans="2:44" ht="57.75" customHeight="1">
      <c r="B94" s="42" t="str">
        <f>VLOOKUP(C94,[1]Cat!C:E,2,FALSE)</f>
        <v>Shorts</v>
      </c>
      <c r="C94" s="42" t="str">
        <f t="shared" si="12"/>
        <v>10</v>
      </c>
      <c r="D94" s="43" t="s">
        <v>917</v>
      </c>
      <c r="E94" s="44" t="s">
        <v>969</v>
      </c>
      <c r="F94" s="45" t="str">
        <f>VLOOKUP(D94,'[1]Model List'!D:Y,3,FALSE)</f>
        <v>Apr</v>
      </c>
      <c r="G94" s="54" t="str">
        <f>VLOOKUP(D94,'[1]Model List'!D:Y,5,FALSE)</f>
        <v>MOVABLE</v>
      </c>
      <c r="H94" s="47" t="s">
        <v>1008</v>
      </c>
      <c r="I94" s="47" t="s">
        <v>1051</v>
      </c>
      <c r="J94" s="42" t="s">
        <v>1002</v>
      </c>
      <c r="K94" s="48" t="str">
        <f t="shared" si="11"/>
        <v>0110554303</v>
      </c>
      <c r="L94" s="45"/>
      <c r="M94" s="45"/>
      <c r="N94" s="49">
        <f>VLOOKUP(D94,'[1]Model List'!D:Q,11,FALSE)</f>
        <v>71.33</v>
      </c>
      <c r="O94" s="49">
        <f t="shared" si="13"/>
        <v>79.255555555555546</v>
      </c>
      <c r="P94" s="50">
        <v>330</v>
      </c>
      <c r="Q94" s="50">
        <v>29</v>
      </c>
      <c r="R94" s="51">
        <f t="shared" si="14"/>
        <v>9.6666666666666661</v>
      </c>
      <c r="S94" s="51">
        <v>1</v>
      </c>
      <c r="T94" s="50">
        <f t="shared" si="15"/>
        <v>214.5</v>
      </c>
      <c r="U94" s="52">
        <f t="shared" si="16"/>
        <v>0.63051023051023058</v>
      </c>
      <c r="V94" s="50">
        <f t="shared" si="17"/>
        <v>9570</v>
      </c>
      <c r="W94" s="50">
        <f t="shared" si="18"/>
        <v>6220.5</v>
      </c>
      <c r="X94" s="50">
        <f t="shared" si="19"/>
        <v>2298.411111111111</v>
      </c>
      <c r="Y94" s="53">
        <f t="shared" si="20"/>
        <v>0.75983164983164986</v>
      </c>
      <c r="Z94" s="52">
        <f t="shared" si="21"/>
        <v>0.35</v>
      </c>
      <c r="AC94" s="65" t="s">
        <v>1251</v>
      </c>
      <c r="AD94" s="67">
        <v>6</v>
      </c>
      <c r="AE94" s="67">
        <v>8</v>
      </c>
      <c r="AF94" s="67">
        <v>9</v>
      </c>
      <c r="AG94" s="67">
        <v>5</v>
      </c>
      <c r="AH94" s="67">
        <v>0</v>
      </c>
      <c r="AI94" s="67">
        <v>0</v>
      </c>
      <c r="AJ94" s="67">
        <v>0</v>
      </c>
      <c r="AK94" s="67">
        <v>0</v>
      </c>
      <c r="AL94" s="67">
        <v>0</v>
      </c>
      <c r="AM94" s="67">
        <v>0</v>
      </c>
      <c r="AN94" s="67">
        <v>0</v>
      </c>
      <c r="AO94" s="67">
        <v>0</v>
      </c>
      <c r="AP94" s="67">
        <v>0</v>
      </c>
      <c r="AQ94" s="67">
        <v>0</v>
      </c>
      <c r="AR94" s="14">
        <v>28</v>
      </c>
    </row>
    <row r="95" spans="2:44" ht="57.75" customHeight="1">
      <c r="B95" s="42" t="str">
        <f>VLOOKUP(C95,[1]Cat!C:E,2,FALSE)</f>
        <v>Long Pants</v>
      </c>
      <c r="C95" s="42" t="str">
        <f t="shared" si="12"/>
        <v>11</v>
      </c>
      <c r="D95" s="43" t="s">
        <v>920</v>
      </c>
      <c r="E95" s="44" t="s">
        <v>969</v>
      </c>
      <c r="F95" s="45" t="str">
        <f>VLOOKUP(D95,'[1]Model List'!D:Y,3,FALSE)</f>
        <v>Apr</v>
      </c>
      <c r="G95" s="54" t="str">
        <f>VLOOKUP(D95,'[1]Model List'!D:Y,5,FALSE)</f>
        <v>CORE</v>
      </c>
      <c r="H95" s="47" t="s">
        <v>1052</v>
      </c>
      <c r="I95" s="47" t="s">
        <v>1053</v>
      </c>
      <c r="J95" s="42" t="s">
        <v>973</v>
      </c>
      <c r="K95" s="48" t="str">
        <f t="shared" si="11"/>
        <v>0111553401</v>
      </c>
      <c r="L95" s="45"/>
      <c r="M95" s="45"/>
      <c r="N95" s="49">
        <f>VLOOKUP(D95,'[1]Model List'!D:Q,11,FALSE)</f>
        <v>70.900000000000006</v>
      </c>
      <c r="O95" s="49">
        <f t="shared" si="13"/>
        <v>78.777777777777786</v>
      </c>
      <c r="P95" s="50">
        <v>390</v>
      </c>
      <c r="Q95" s="50">
        <v>30</v>
      </c>
      <c r="R95" s="51">
        <f t="shared" si="14"/>
        <v>10</v>
      </c>
      <c r="S95" s="51">
        <v>1</v>
      </c>
      <c r="T95" s="50">
        <f t="shared" si="15"/>
        <v>253.5</v>
      </c>
      <c r="U95" s="52">
        <f t="shared" si="16"/>
        <v>0.68923953539338156</v>
      </c>
      <c r="V95" s="50">
        <f t="shared" si="17"/>
        <v>11700</v>
      </c>
      <c r="W95" s="50">
        <f t="shared" si="18"/>
        <v>7605</v>
      </c>
      <c r="X95" s="50">
        <f t="shared" si="19"/>
        <v>2363.3333333333335</v>
      </c>
      <c r="Y95" s="53">
        <f t="shared" si="20"/>
        <v>0.79800569800569798</v>
      </c>
      <c r="Z95" s="52">
        <f t="shared" si="21"/>
        <v>0.35</v>
      </c>
      <c r="AC95" s="65" t="s">
        <v>1252</v>
      </c>
      <c r="AD95" s="67">
        <v>0</v>
      </c>
      <c r="AE95" s="67">
        <v>0</v>
      </c>
      <c r="AF95" s="67">
        <v>0</v>
      </c>
      <c r="AG95" s="67">
        <v>0</v>
      </c>
      <c r="AH95" s="67">
        <v>0</v>
      </c>
      <c r="AI95" s="67">
        <v>0</v>
      </c>
      <c r="AJ95" s="67">
        <v>0</v>
      </c>
      <c r="AK95" s="67">
        <v>0</v>
      </c>
      <c r="AL95" s="67">
        <v>0</v>
      </c>
      <c r="AM95" s="67">
        <v>3</v>
      </c>
      <c r="AN95" s="67">
        <v>6</v>
      </c>
      <c r="AO95" s="67">
        <v>8</v>
      </c>
      <c r="AP95" s="67">
        <v>8</v>
      </c>
      <c r="AQ95" s="67">
        <v>0</v>
      </c>
      <c r="AR95" s="14">
        <v>25</v>
      </c>
    </row>
    <row r="96" spans="2:44" ht="57.75" customHeight="1">
      <c r="B96" s="42" t="str">
        <f>VLOOKUP(C96,[1]Cat!C:E,2,FALSE)</f>
        <v>Long Pants</v>
      </c>
      <c r="C96" s="42" t="str">
        <f t="shared" si="12"/>
        <v>11</v>
      </c>
      <c r="D96" s="43" t="s">
        <v>920</v>
      </c>
      <c r="E96" s="44" t="s">
        <v>969</v>
      </c>
      <c r="F96" s="45" t="str">
        <f>VLOOKUP(D96,'[1]Model List'!D:Y,3,FALSE)</f>
        <v>Apr</v>
      </c>
      <c r="G96" s="54" t="str">
        <f>VLOOKUP(D96,'[1]Model List'!D:Y,5,FALSE)</f>
        <v>CORE</v>
      </c>
      <c r="H96" s="47" t="s">
        <v>988</v>
      </c>
      <c r="I96" s="47" t="s">
        <v>1053</v>
      </c>
      <c r="J96" s="42" t="s">
        <v>995</v>
      </c>
      <c r="K96" s="48" t="str">
        <f t="shared" si="11"/>
        <v>0111553402</v>
      </c>
      <c r="L96" s="45"/>
      <c r="M96" s="45"/>
      <c r="N96" s="49">
        <f>VLOOKUP(D96,'[1]Model List'!D:Q,11,FALSE)</f>
        <v>70.900000000000006</v>
      </c>
      <c r="O96" s="49">
        <f t="shared" si="13"/>
        <v>78.777777777777786</v>
      </c>
      <c r="P96" s="50">
        <v>390</v>
      </c>
      <c r="Q96" s="50">
        <v>30</v>
      </c>
      <c r="R96" s="51">
        <f t="shared" si="14"/>
        <v>10</v>
      </c>
      <c r="S96" s="51">
        <v>1</v>
      </c>
      <c r="T96" s="50">
        <f t="shared" si="15"/>
        <v>253.5</v>
      </c>
      <c r="U96" s="52">
        <f t="shared" si="16"/>
        <v>0.68923953539338156</v>
      </c>
      <c r="V96" s="50">
        <f t="shared" si="17"/>
        <v>11700</v>
      </c>
      <c r="W96" s="50">
        <f t="shared" si="18"/>
        <v>7605</v>
      </c>
      <c r="X96" s="50">
        <f t="shared" si="19"/>
        <v>2363.3333333333335</v>
      </c>
      <c r="Y96" s="53">
        <f t="shared" si="20"/>
        <v>0.79800569800569798</v>
      </c>
      <c r="Z96" s="52">
        <f t="shared" si="21"/>
        <v>0.35</v>
      </c>
      <c r="AC96" s="65" t="s">
        <v>1253</v>
      </c>
      <c r="AD96" s="67">
        <v>0</v>
      </c>
      <c r="AE96" s="67">
        <v>0</v>
      </c>
      <c r="AF96" s="67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67">
        <v>0</v>
      </c>
      <c r="AM96" s="67">
        <v>3</v>
      </c>
      <c r="AN96" s="67">
        <v>7</v>
      </c>
      <c r="AO96" s="67">
        <v>8</v>
      </c>
      <c r="AP96" s="67">
        <v>9</v>
      </c>
      <c r="AQ96" s="67">
        <v>0</v>
      </c>
      <c r="AR96" s="14">
        <v>27</v>
      </c>
    </row>
    <row r="97" spans="2:44" ht="57.75" customHeight="1">
      <c r="B97" s="42" t="str">
        <f>VLOOKUP(C97,[1]Cat!C:E,2,FALSE)</f>
        <v>Long Pants</v>
      </c>
      <c r="C97" s="42" t="str">
        <f t="shared" si="12"/>
        <v>11</v>
      </c>
      <c r="D97" s="43" t="s">
        <v>876</v>
      </c>
      <c r="E97" s="44" t="s">
        <v>969</v>
      </c>
      <c r="F97" s="45" t="str">
        <f>VLOOKUP(D97,'[1]Model List'!D:Y,3,FALSE)</f>
        <v>Apr</v>
      </c>
      <c r="G97" s="54" t="str">
        <f>VLOOKUP(D97,'[1]Model List'!D:Y,5,FALSE)</f>
        <v>CORE</v>
      </c>
      <c r="H97" s="47" t="s">
        <v>980</v>
      </c>
      <c r="I97" s="47" t="s">
        <v>1054</v>
      </c>
      <c r="J97" s="42" t="s">
        <v>995</v>
      </c>
      <c r="K97" s="48" t="str">
        <f t="shared" si="11"/>
        <v>0111553502</v>
      </c>
      <c r="L97" s="45"/>
      <c r="M97" s="45"/>
      <c r="N97" s="49">
        <f>VLOOKUP(D97,'[1]Model List'!D:Q,11,FALSE)</f>
        <v>83.6</v>
      </c>
      <c r="O97" s="49">
        <f t="shared" si="13"/>
        <v>92.888888888888886</v>
      </c>
      <c r="P97" s="50">
        <v>390</v>
      </c>
      <c r="Q97" s="50">
        <v>30</v>
      </c>
      <c r="R97" s="51">
        <f t="shared" si="14"/>
        <v>10</v>
      </c>
      <c r="S97" s="51">
        <v>1</v>
      </c>
      <c r="T97" s="50">
        <f t="shared" si="15"/>
        <v>253.5</v>
      </c>
      <c r="U97" s="52">
        <f t="shared" si="16"/>
        <v>0.63357440280517208</v>
      </c>
      <c r="V97" s="50">
        <f t="shared" si="17"/>
        <v>11700</v>
      </c>
      <c r="W97" s="50">
        <f t="shared" si="18"/>
        <v>7605</v>
      </c>
      <c r="X97" s="50">
        <f t="shared" si="19"/>
        <v>2786.6666666666665</v>
      </c>
      <c r="Y97" s="53">
        <f t="shared" si="20"/>
        <v>0.76182336182336186</v>
      </c>
      <c r="Z97" s="52">
        <f t="shared" si="21"/>
        <v>0.35</v>
      </c>
      <c r="AC97" s="65" t="s">
        <v>1254</v>
      </c>
      <c r="AD97" s="67">
        <v>0</v>
      </c>
      <c r="AE97" s="67">
        <v>0</v>
      </c>
      <c r="AF97" s="67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0</v>
      </c>
      <c r="AL97" s="67">
        <v>0</v>
      </c>
      <c r="AM97" s="67">
        <v>3</v>
      </c>
      <c r="AN97" s="67">
        <v>1</v>
      </c>
      <c r="AO97" s="67">
        <v>8</v>
      </c>
      <c r="AP97" s="67">
        <v>6</v>
      </c>
      <c r="AQ97" s="67">
        <v>4</v>
      </c>
      <c r="AR97" s="14">
        <v>22</v>
      </c>
    </row>
    <row r="98" spans="2:44" ht="57.75" customHeight="1">
      <c r="B98" s="42" t="str">
        <f>VLOOKUP(C98,[1]Cat!C:E,2,FALSE)</f>
        <v>Long Pants</v>
      </c>
      <c r="C98" s="42" t="str">
        <f t="shared" si="12"/>
        <v>11</v>
      </c>
      <c r="D98" s="43" t="s">
        <v>876</v>
      </c>
      <c r="E98" s="44" t="s">
        <v>969</v>
      </c>
      <c r="F98" s="45" t="str">
        <f>VLOOKUP(D98,'[1]Model List'!D:Y,3,FALSE)</f>
        <v>Apr</v>
      </c>
      <c r="G98" s="54" t="str">
        <f>VLOOKUP(D98,'[1]Model List'!D:Y,5,FALSE)</f>
        <v>CORE</v>
      </c>
      <c r="H98" s="47" t="s">
        <v>1042</v>
      </c>
      <c r="I98" s="47" t="s">
        <v>1054</v>
      </c>
      <c r="J98" s="42" t="s">
        <v>1000</v>
      </c>
      <c r="K98" s="48" t="str">
        <f t="shared" si="11"/>
        <v>0111553504</v>
      </c>
      <c r="L98" s="45"/>
      <c r="M98" s="45"/>
      <c r="N98" s="49">
        <f>VLOOKUP(D98,'[1]Model List'!D:Q,11,FALSE)</f>
        <v>83.6</v>
      </c>
      <c r="O98" s="49">
        <f t="shared" si="13"/>
        <v>92.888888888888886</v>
      </c>
      <c r="P98" s="50">
        <v>390</v>
      </c>
      <c r="Q98" s="50">
        <v>30</v>
      </c>
      <c r="R98" s="51">
        <f t="shared" si="14"/>
        <v>10</v>
      </c>
      <c r="S98" s="51">
        <v>1</v>
      </c>
      <c r="T98" s="50">
        <f t="shared" si="15"/>
        <v>253.5</v>
      </c>
      <c r="U98" s="52">
        <f t="shared" si="16"/>
        <v>0.63357440280517208</v>
      </c>
      <c r="V98" s="50">
        <f t="shared" si="17"/>
        <v>11700</v>
      </c>
      <c r="W98" s="50">
        <f t="shared" si="18"/>
        <v>7605</v>
      </c>
      <c r="X98" s="50">
        <f t="shared" si="19"/>
        <v>2786.6666666666665</v>
      </c>
      <c r="Y98" s="53">
        <f t="shared" si="20"/>
        <v>0.76182336182336186</v>
      </c>
      <c r="Z98" s="52">
        <f t="shared" si="21"/>
        <v>0.35</v>
      </c>
      <c r="AC98" s="65" t="s">
        <v>1255</v>
      </c>
      <c r="AD98" s="67">
        <v>0</v>
      </c>
      <c r="AE98" s="67">
        <v>0</v>
      </c>
      <c r="AF98" s="67">
        <v>0</v>
      </c>
      <c r="AG98" s="67">
        <v>0</v>
      </c>
      <c r="AH98" s="67">
        <v>0</v>
      </c>
      <c r="AI98" s="67">
        <v>0</v>
      </c>
      <c r="AJ98" s="67">
        <v>0</v>
      </c>
      <c r="AK98" s="67">
        <v>0</v>
      </c>
      <c r="AL98" s="67">
        <v>0</v>
      </c>
      <c r="AM98" s="67">
        <v>2</v>
      </c>
      <c r="AN98" s="67">
        <v>3</v>
      </c>
      <c r="AO98" s="67">
        <v>5</v>
      </c>
      <c r="AP98" s="67">
        <v>5</v>
      </c>
      <c r="AQ98" s="67">
        <v>6</v>
      </c>
      <c r="AR98" s="14">
        <v>21</v>
      </c>
    </row>
    <row r="99" spans="2:44" ht="57.75" customHeight="1">
      <c r="B99" s="42" t="str">
        <f>VLOOKUP(C99,[1]Cat!C:E,2,FALSE)</f>
        <v>Long Pants</v>
      </c>
      <c r="C99" s="42" t="str">
        <f t="shared" si="12"/>
        <v>11</v>
      </c>
      <c r="D99" s="43" t="s">
        <v>876</v>
      </c>
      <c r="E99" s="44" t="s">
        <v>969</v>
      </c>
      <c r="F99" s="45" t="str">
        <f>VLOOKUP(D99,'[1]Model List'!D:Y,3,FALSE)</f>
        <v>Apr</v>
      </c>
      <c r="G99" s="54" t="str">
        <f>VLOOKUP(D99,'[1]Model List'!D:Y,5,FALSE)</f>
        <v>CORE</v>
      </c>
      <c r="H99" s="47" t="s">
        <v>1039</v>
      </c>
      <c r="I99" s="47" t="s">
        <v>1054</v>
      </c>
      <c r="J99" s="42" t="s">
        <v>1013</v>
      </c>
      <c r="K99" s="48" t="str">
        <f t="shared" si="11"/>
        <v>0111553505</v>
      </c>
      <c r="L99" s="45"/>
      <c r="M99" s="45"/>
      <c r="N99" s="49">
        <f>VLOOKUP(D99,'[1]Model List'!D:Q,11,FALSE)</f>
        <v>83.6</v>
      </c>
      <c r="O99" s="49">
        <f t="shared" si="13"/>
        <v>92.888888888888886</v>
      </c>
      <c r="P99" s="50">
        <v>390</v>
      </c>
      <c r="Q99" s="50">
        <v>30</v>
      </c>
      <c r="R99" s="51">
        <f t="shared" si="14"/>
        <v>10</v>
      </c>
      <c r="S99" s="51">
        <v>1</v>
      </c>
      <c r="T99" s="50">
        <f t="shared" si="15"/>
        <v>253.5</v>
      </c>
      <c r="U99" s="52">
        <f t="shared" si="16"/>
        <v>0.63357440280517208</v>
      </c>
      <c r="V99" s="50">
        <f t="shared" si="17"/>
        <v>11700</v>
      </c>
      <c r="W99" s="50">
        <f t="shared" si="18"/>
        <v>7605</v>
      </c>
      <c r="X99" s="50">
        <f t="shared" si="19"/>
        <v>2786.6666666666665</v>
      </c>
      <c r="Y99" s="53">
        <f t="shared" si="20"/>
        <v>0.76182336182336186</v>
      </c>
      <c r="Z99" s="52">
        <f t="shared" si="21"/>
        <v>0.35</v>
      </c>
      <c r="AC99" s="65" t="s">
        <v>1256</v>
      </c>
      <c r="AD99" s="67">
        <v>0</v>
      </c>
      <c r="AE99" s="67">
        <v>0</v>
      </c>
      <c r="AF99" s="67">
        <v>0</v>
      </c>
      <c r="AG99" s="67">
        <v>0</v>
      </c>
      <c r="AH99" s="67">
        <v>0</v>
      </c>
      <c r="AI99" s="67">
        <v>0</v>
      </c>
      <c r="AJ99" s="67">
        <v>0</v>
      </c>
      <c r="AK99" s="67">
        <v>0</v>
      </c>
      <c r="AL99" s="67">
        <v>0</v>
      </c>
      <c r="AM99" s="67">
        <v>2</v>
      </c>
      <c r="AN99" s="67">
        <v>4</v>
      </c>
      <c r="AO99" s="67">
        <v>5</v>
      </c>
      <c r="AP99" s="67">
        <v>5</v>
      </c>
      <c r="AQ99" s="67">
        <v>5</v>
      </c>
      <c r="AR99" s="14">
        <v>21</v>
      </c>
    </row>
    <row r="100" spans="2:44" ht="57.75" customHeight="1">
      <c r="B100" s="42" t="str">
        <f>VLOOKUP(C100,[1]Cat!C:E,2,FALSE)</f>
        <v>Long Pants</v>
      </c>
      <c r="C100" s="42" t="str">
        <f t="shared" si="12"/>
        <v>11</v>
      </c>
      <c r="D100" s="43" t="s">
        <v>911</v>
      </c>
      <c r="E100" s="44" t="s">
        <v>969</v>
      </c>
      <c r="F100" s="45" t="str">
        <f>VLOOKUP(D100,'[1]Model List'!D:Y,3,FALSE)</f>
        <v>Apr</v>
      </c>
      <c r="G100" s="54" t="str">
        <f>VLOOKUP(D100,'[1]Model List'!D:Y,5,FALSE)</f>
        <v>ICING</v>
      </c>
      <c r="H100" s="47" t="s">
        <v>1023</v>
      </c>
      <c r="I100" s="47" t="s">
        <v>1055</v>
      </c>
      <c r="J100" s="42" t="s">
        <v>973</v>
      </c>
      <c r="K100" s="48" t="str">
        <f t="shared" si="11"/>
        <v>0111555601</v>
      </c>
      <c r="L100" s="45"/>
      <c r="M100" s="45"/>
      <c r="N100" s="49">
        <f>VLOOKUP(D100,'[1]Model List'!D:Q,11,FALSE)</f>
        <v>79.02</v>
      </c>
      <c r="O100" s="49">
        <f t="shared" si="13"/>
        <v>87.8</v>
      </c>
      <c r="P100" s="50">
        <v>460</v>
      </c>
      <c r="Q100" s="50">
        <v>30</v>
      </c>
      <c r="R100" s="51">
        <f t="shared" si="14"/>
        <v>10</v>
      </c>
      <c r="S100" s="51">
        <v>1</v>
      </c>
      <c r="T100" s="50">
        <f t="shared" si="15"/>
        <v>299</v>
      </c>
      <c r="U100" s="52">
        <f t="shared" si="16"/>
        <v>0.70635451505016722</v>
      </c>
      <c r="V100" s="50">
        <f t="shared" si="17"/>
        <v>13800</v>
      </c>
      <c r="W100" s="50">
        <f t="shared" si="18"/>
        <v>8970</v>
      </c>
      <c r="X100" s="50">
        <f t="shared" si="19"/>
        <v>2634</v>
      </c>
      <c r="Y100" s="53">
        <f t="shared" si="20"/>
        <v>0.80913043478260871</v>
      </c>
      <c r="Z100" s="52">
        <f t="shared" si="21"/>
        <v>0.35</v>
      </c>
      <c r="AC100" s="65" t="s">
        <v>1260</v>
      </c>
      <c r="AD100" s="67">
        <v>2</v>
      </c>
      <c r="AE100" s="67">
        <v>7</v>
      </c>
      <c r="AF100" s="67">
        <v>10</v>
      </c>
      <c r="AG100" s="67">
        <v>6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14">
        <v>25</v>
      </c>
    </row>
    <row r="101" spans="2:44" ht="57.75" customHeight="1">
      <c r="B101" s="42" t="str">
        <f>VLOOKUP(C101,[1]Cat!C:E,2,FALSE)</f>
        <v>Long Pants</v>
      </c>
      <c r="C101" s="42" t="str">
        <f t="shared" si="12"/>
        <v>11</v>
      </c>
      <c r="D101" s="43" t="s">
        <v>911</v>
      </c>
      <c r="E101" s="44" t="s">
        <v>969</v>
      </c>
      <c r="F101" s="45" t="str">
        <f>VLOOKUP(D101,'[1]Model List'!D:Y,3,FALSE)</f>
        <v>Apr</v>
      </c>
      <c r="G101" s="54" t="str">
        <f>VLOOKUP(D101,'[1]Model List'!D:Y,5,FALSE)</f>
        <v>ICING</v>
      </c>
      <c r="H101" s="47" t="s">
        <v>1056</v>
      </c>
      <c r="I101" s="47" t="s">
        <v>1055</v>
      </c>
      <c r="J101" s="42" t="s">
        <v>995</v>
      </c>
      <c r="K101" s="48" t="str">
        <f t="shared" si="11"/>
        <v>0111555602</v>
      </c>
      <c r="L101" s="45"/>
      <c r="M101" s="45"/>
      <c r="N101" s="49">
        <f>VLOOKUP(D101,'[1]Model List'!D:Q,11,FALSE)</f>
        <v>79.02</v>
      </c>
      <c r="O101" s="49">
        <f t="shared" si="13"/>
        <v>87.8</v>
      </c>
      <c r="P101" s="50">
        <v>460</v>
      </c>
      <c r="Q101" s="50">
        <v>30</v>
      </c>
      <c r="R101" s="51">
        <f t="shared" si="14"/>
        <v>10</v>
      </c>
      <c r="S101" s="51">
        <v>1</v>
      </c>
      <c r="T101" s="50">
        <f t="shared" si="15"/>
        <v>299</v>
      </c>
      <c r="U101" s="52">
        <f t="shared" si="16"/>
        <v>0.70635451505016722</v>
      </c>
      <c r="V101" s="50">
        <f t="shared" si="17"/>
        <v>13800</v>
      </c>
      <c r="W101" s="50">
        <f t="shared" si="18"/>
        <v>8970</v>
      </c>
      <c r="X101" s="50">
        <f t="shared" si="19"/>
        <v>2634</v>
      </c>
      <c r="Y101" s="53">
        <f t="shared" si="20"/>
        <v>0.80913043478260871</v>
      </c>
      <c r="Z101" s="52">
        <f t="shared" si="21"/>
        <v>0.35</v>
      </c>
      <c r="AC101" s="65" t="s">
        <v>1261</v>
      </c>
      <c r="AD101" s="67">
        <v>3</v>
      </c>
      <c r="AE101" s="67">
        <v>8</v>
      </c>
      <c r="AF101" s="67">
        <v>10</v>
      </c>
      <c r="AG101" s="67">
        <v>6</v>
      </c>
      <c r="AH101" s="67">
        <v>0</v>
      </c>
      <c r="AI101" s="67">
        <v>0</v>
      </c>
      <c r="AJ101" s="67">
        <v>0</v>
      </c>
      <c r="AK101" s="67">
        <v>0</v>
      </c>
      <c r="AL101" s="67">
        <v>0</v>
      </c>
      <c r="AM101" s="67">
        <v>0</v>
      </c>
      <c r="AN101" s="67">
        <v>0</v>
      </c>
      <c r="AO101" s="67">
        <v>0</v>
      </c>
      <c r="AP101" s="67">
        <v>0</v>
      </c>
      <c r="AQ101" s="67">
        <v>0</v>
      </c>
      <c r="AR101" s="14">
        <v>27</v>
      </c>
    </row>
    <row r="102" spans="2:44" ht="57.75" customHeight="1">
      <c r="B102" s="42" t="str">
        <f>VLOOKUP(C102,[1]Cat!C:E,2,FALSE)</f>
        <v>Long Pants</v>
      </c>
      <c r="C102" s="42" t="str">
        <f t="shared" si="12"/>
        <v>11</v>
      </c>
      <c r="D102" s="43" t="s">
        <v>906</v>
      </c>
      <c r="E102" s="44" t="s">
        <v>969</v>
      </c>
      <c r="F102" s="45" t="str">
        <f>VLOOKUP(D102,'[1]Model List'!D:Y,3,FALSE)</f>
        <v>Apr</v>
      </c>
      <c r="G102" s="54" t="str">
        <f>VLOOKUP(D102,'[1]Model List'!D:Y,5,FALSE)</f>
        <v>MOVABLE</v>
      </c>
      <c r="H102" s="47" t="s">
        <v>1023</v>
      </c>
      <c r="I102" s="47" t="s">
        <v>1057</v>
      </c>
      <c r="J102" s="42" t="s">
        <v>973</v>
      </c>
      <c r="K102" s="48" t="str">
        <f t="shared" si="11"/>
        <v>0111553901</v>
      </c>
      <c r="L102" s="45"/>
      <c r="M102" s="45"/>
      <c r="N102" s="49">
        <f>VLOOKUP(D102,'[1]Model List'!D:Q,11,FALSE)</f>
        <v>88.65</v>
      </c>
      <c r="O102" s="49">
        <f t="shared" si="13"/>
        <v>98.5</v>
      </c>
      <c r="P102" s="50">
        <v>460</v>
      </c>
      <c r="Q102" s="50">
        <v>30</v>
      </c>
      <c r="R102" s="51">
        <f t="shared" si="14"/>
        <v>10</v>
      </c>
      <c r="S102" s="51">
        <v>1</v>
      </c>
      <c r="T102" s="50">
        <f t="shared" si="15"/>
        <v>299</v>
      </c>
      <c r="U102" s="52">
        <f t="shared" si="16"/>
        <v>0.6705685618729097</v>
      </c>
      <c r="V102" s="50">
        <f t="shared" si="17"/>
        <v>13800</v>
      </c>
      <c r="W102" s="50">
        <f t="shared" si="18"/>
        <v>8970</v>
      </c>
      <c r="X102" s="50">
        <f t="shared" si="19"/>
        <v>2955</v>
      </c>
      <c r="Y102" s="53">
        <f t="shared" si="20"/>
        <v>0.78586956521739126</v>
      </c>
      <c r="Z102" s="52">
        <f t="shared" si="21"/>
        <v>0.35</v>
      </c>
      <c r="AC102" s="65" t="s">
        <v>1257</v>
      </c>
      <c r="AD102" s="67">
        <v>2</v>
      </c>
      <c r="AE102" s="67">
        <v>5</v>
      </c>
      <c r="AF102" s="67">
        <v>10</v>
      </c>
      <c r="AG102" s="67">
        <v>3</v>
      </c>
      <c r="AH102" s="67">
        <v>0</v>
      </c>
      <c r="AI102" s="67">
        <v>0</v>
      </c>
      <c r="AJ102" s="67">
        <v>0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7">
        <v>0</v>
      </c>
      <c r="AR102" s="14">
        <v>20</v>
      </c>
    </row>
    <row r="103" spans="2:44" ht="57.75" customHeight="1">
      <c r="B103" s="42" t="str">
        <f>VLOOKUP(C103,[1]Cat!C:E,2,FALSE)</f>
        <v>Long Pants</v>
      </c>
      <c r="C103" s="42" t="str">
        <f t="shared" si="12"/>
        <v>11</v>
      </c>
      <c r="D103" s="43" t="s">
        <v>913</v>
      </c>
      <c r="E103" s="44" t="s">
        <v>969</v>
      </c>
      <c r="F103" s="45" t="str">
        <f>VLOOKUP(D103,'[1]Model List'!D:Y,3,FALSE)</f>
        <v>Apr</v>
      </c>
      <c r="G103" s="54" t="str">
        <f>VLOOKUP(D103,'[1]Model List'!D:Y,5,FALSE)</f>
        <v>ICING</v>
      </c>
      <c r="H103" s="47" t="s">
        <v>1058</v>
      </c>
      <c r="I103" s="47" t="s">
        <v>1059</v>
      </c>
      <c r="J103" s="42" t="s">
        <v>973</v>
      </c>
      <c r="K103" s="48" t="str">
        <f t="shared" si="11"/>
        <v>0111555801</v>
      </c>
      <c r="L103" s="45"/>
      <c r="M103" s="45"/>
      <c r="N103" s="49">
        <f>VLOOKUP(D103,'[1]Model List'!D:Q,11,FALSE)</f>
        <v>90.59</v>
      </c>
      <c r="O103" s="49">
        <f t="shared" si="13"/>
        <v>100.65555555555555</v>
      </c>
      <c r="P103" s="50">
        <v>460</v>
      </c>
      <c r="Q103" s="50">
        <v>30</v>
      </c>
      <c r="R103" s="51">
        <f t="shared" si="14"/>
        <v>10</v>
      </c>
      <c r="S103" s="51">
        <v>1</v>
      </c>
      <c r="T103" s="50">
        <f t="shared" si="15"/>
        <v>299</v>
      </c>
      <c r="U103" s="52">
        <f t="shared" si="16"/>
        <v>0.66335934596804158</v>
      </c>
      <c r="V103" s="50">
        <f t="shared" si="17"/>
        <v>13800</v>
      </c>
      <c r="W103" s="50">
        <f t="shared" si="18"/>
        <v>8970</v>
      </c>
      <c r="X103" s="50">
        <f t="shared" si="19"/>
        <v>3019.6666666666665</v>
      </c>
      <c r="Y103" s="53">
        <f t="shared" si="20"/>
        <v>0.78118357487922707</v>
      </c>
      <c r="Z103" s="52">
        <f t="shared" si="21"/>
        <v>0.35</v>
      </c>
      <c r="AC103" s="65" t="s">
        <v>1262</v>
      </c>
      <c r="AD103" s="67">
        <v>3</v>
      </c>
      <c r="AE103" s="67">
        <v>8</v>
      </c>
      <c r="AF103" s="67">
        <v>9</v>
      </c>
      <c r="AG103" s="67">
        <v>6</v>
      </c>
      <c r="AH103" s="67">
        <v>0</v>
      </c>
      <c r="AI103" s="67">
        <v>0</v>
      </c>
      <c r="AJ103" s="67">
        <v>0</v>
      </c>
      <c r="AK103" s="67">
        <v>0</v>
      </c>
      <c r="AL103" s="67">
        <v>0</v>
      </c>
      <c r="AM103" s="67">
        <v>0</v>
      </c>
      <c r="AN103" s="67">
        <v>0</v>
      </c>
      <c r="AO103" s="67">
        <v>0</v>
      </c>
      <c r="AP103" s="67">
        <v>0</v>
      </c>
      <c r="AQ103" s="67">
        <v>0</v>
      </c>
      <c r="AR103" s="14">
        <v>26</v>
      </c>
    </row>
    <row r="104" spans="2:44" ht="57.75" customHeight="1">
      <c r="B104" s="42" t="str">
        <f>VLOOKUP(C104,[1]Cat!C:E,2,FALSE)</f>
        <v>Long Pants</v>
      </c>
      <c r="C104" s="42" t="str">
        <f t="shared" si="12"/>
        <v>11</v>
      </c>
      <c r="D104" s="43" t="s">
        <v>913</v>
      </c>
      <c r="E104" s="44" t="s">
        <v>969</v>
      </c>
      <c r="F104" s="45" t="str">
        <f>VLOOKUP(D104,'[1]Model List'!D:Y,3,FALSE)</f>
        <v>Apr</v>
      </c>
      <c r="G104" s="54" t="str">
        <f>VLOOKUP(D104,'[1]Model List'!D:Y,5,FALSE)</f>
        <v>ICING</v>
      </c>
      <c r="H104" s="47" t="s">
        <v>1060</v>
      </c>
      <c r="I104" s="47" t="s">
        <v>1059</v>
      </c>
      <c r="J104" s="42" t="s">
        <v>995</v>
      </c>
      <c r="K104" s="48" t="str">
        <f t="shared" si="11"/>
        <v>0111555802</v>
      </c>
      <c r="L104" s="45"/>
      <c r="M104" s="45"/>
      <c r="N104" s="49">
        <f>VLOOKUP(D104,'[1]Model List'!D:Q,11,FALSE)</f>
        <v>90.59</v>
      </c>
      <c r="O104" s="49">
        <f t="shared" si="13"/>
        <v>100.65555555555555</v>
      </c>
      <c r="P104" s="50">
        <v>460</v>
      </c>
      <c r="Q104" s="50">
        <v>30</v>
      </c>
      <c r="R104" s="51">
        <f t="shared" si="14"/>
        <v>10</v>
      </c>
      <c r="S104" s="51">
        <v>1</v>
      </c>
      <c r="T104" s="50">
        <f t="shared" si="15"/>
        <v>299</v>
      </c>
      <c r="U104" s="52">
        <f t="shared" si="16"/>
        <v>0.66335934596804158</v>
      </c>
      <c r="V104" s="50">
        <f t="shared" si="17"/>
        <v>13800</v>
      </c>
      <c r="W104" s="50">
        <f t="shared" si="18"/>
        <v>8970</v>
      </c>
      <c r="X104" s="50">
        <f t="shared" si="19"/>
        <v>3019.6666666666665</v>
      </c>
      <c r="Y104" s="53">
        <f t="shared" si="20"/>
        <v>0.78118357487922707</v>
      </c>
      <c r="Z104" s="52">
        <f t="shared" si="21"/>
        <v>0.35</v>
      </c>
      <c r="AC104" s="65" t="s">
        <v>1395</v>
      </c>
      <c r="AD104" s="67" t="e">
        <v>#N/A</v>
      </c>
      <c r="AE104" s="67" t="e">
        <v>#N/A</v>
      </c>
      <c r="AF104" s="67" t="e">
        <v>#N/A</v>
      </c>
      <c r="AG104" s="67" t="e">
        <v>#N/A</v>
      </c>
      <c r="AH104" s="67" t="e">
        <v>#N/A</v>
      </c>
      <c r="AI104" s="67" t="e">
        <v>#N/A</v>
      </c>
      <c r="AJ104" s="67" t="e">
        <v>#N/A</v>
      </c>
      <c r="AK104" s="67" t="e">
        <v>#N/A</v>
      </c>
      <c r="AL104" s="67" t="e">
        <v>#N/A</v>
      </c>
      <c r="AM104" s="67" t="e">
        <v>#N/A</v>
      </c>
      <c r="AN104" s="67" t="e">
        <v>#N/A</v>
      </c>
      <c r="AO104" s="67" t="e">
        <v>#N/A</v>
      </c>
      <c r="AP104" s="67" t="e">
        <v>#N/A</v>
      </c>
      <c r="AQ104" s="67" t="e">
        <v>#N/A</v>
      </c>
      <c r="AR104" s="14" t="e">
        <v>#N/A</v>
      </c>
    </row>
    <row r="105" spans="2:44" ht="57.75" customHeight="1">
      <c r="B105" s="42" t="str">
        <f>VLOOKUP(C105,[1]Cat!C:E,2,FALSE)</f>
        <v>Long Pants</v>
      </c>
      <c r="C105" s="42" t="str">
        <f t="shared" si="12"/>
        <v>11</v>
      </c>
      <c r="D105" s="43" t="s">
        <v>913</v>
      </c>
      <c r="E105" s="44" t="s">
        <v>969</v>
      </c>
      <c r="F105" s="45" t="str">
        <f>VLOOKUP(D105,'[1]Model List'!D:Y,3,FALSE)</f>
        <v>Apr</v>
      </c>
      <c r="G105" s="54" t="str">
        <f>VLOOKUP(D105,'[1]Model List'!D:Y,5,FALSE)</f>
        <v>ICING</v>
      </c>
      <c r="H105" s="47" t="s">
        <v>1023</v>
      </c>
      <c r="I105" s="47" t="s">
        <v>1059</v>
      </c>
      <c r="J105" s="42" t="s">
        <v>1002</v>
      </c>
      <c r="K105" s="48" t="str">
        <f t="shared" si="11"/>
        <v>0111555803</v>
      </c>
      <c r="L105" s="45"/>
      <c r="M105" s="45"/>
      <c r="N105" s="49">
        <f>VLOOKUP(D105,'[1]Model List'!D:Q,11,FALSE)</f>
        <v>90.59</v>
      </c>
      <c r="O105" s="49">
        <f t="shared" si="13"/>
        <v>100.65555555555555</v>
      </c>
      <c r="P105" s="50">
        <v>460</v>
      </c>
      <c r="Q105" s="50">
        <v>30</v>
      </c>
      <c r="R105" s="51">
        <f t="shared" si="14"/>
        <v>10</v>
      </c>
      <c r="S105" s="51">
        <v>1</v>
      </c>
      <c r="T105" s="50">
        <f t="shared" si="15"/>
        <v>299</v>
      </c>
      <c r="U105" s="52">
        <f t="shared" si="16"/>
        <v>0.66335934596804158</v>
      </c>
      <c r="V105" s="50">
        <f t="shared" si="17"/>
        <v>13800</v>
      </c>
      <c r="W105" s="50">
        <f t="shared" si="18"/>
        <v>8970</v>
      </c>
      <c r="X105" s="50">
        <f t="shared" si="19"/>
        <v>3019.6666666666665</v>
      </c>
      <c r="Y105" s="53">
        <f t="shared" si="20"/>
        <v>0.78118357487922707</v>
      </c>
      <c r="Z105" s="52">
        <f t="shared" si="21"/>
        <v>0.35</v>
      </c>
      <c r="AC105" s="65" t="s">
        <v>1263</v>
      </c>
      <c r="AD105" s="67">
        <v>3</v>
      </c>
      <c r="AE105" s="67">
        <v>7</v>
      </c>
      <c r="AF105" s="67">
        <v>9</v>
      </c>
      <c r="AG105" s="67">
        <v>5</v>
      </c>
      <c r="AH105" s="67">
        <v>0</v>
      </c>
      <c r="AI105" s="67">
        <v>0</v>
      </c>
      <c r="AJ105" s="67">
        <v>0</v>
      </c>
      <c r="AK105" s="67">
        <v>0</v>
      </c>
      <c r="AL105" s="67">
        <v>0</v>
      </c>
      <c r="AM105" s="67">
        <v>0</v>
      </c>
      <c r="AN105" s="67">
        <v>0</v>
      </c>
      <c r="AO105" s="67">
        <v>0</v>
      </c>
      <c r="AP105" s="67">
        <v>0</v>
      </c>
      <c r="AQ105" s="67">
        <v>0</v>
      </c>
      <c r="AR105" s="14">
        <v>24</v>
      </c>
    </row>
    <row r="106" spans="2:44" ht="57.75" customHeight="1">
      <c r="B106" s="42" t="str">
        <f>VLOOKUP(C106,[1]Cat!C:E,2,FALSE)</f>
        <v>Long Pants</v>
      </c>
      <c r="C106" s="42" t="str">
        <f t="shared" si="12"/>
        <v>11</v>
      </c>
      <c r="D106" s="43" t="s">
        <v>924</v>
      </c>
      <c r="E106" s="44" t="s">
        <v>969</v>
      </c>
      <c r="F106" s="45" t="str">
        <f>VLOOKUP(D106,'[1]Model List'!D:Y,3,FALSE)</f>
        <v>May</v>
      </c>
      <c r="G106" s="54" t="str">
        <f>VLOOKUP(D106,'[1]Model List'!D:Y,5,FALSE)</f>
        <v>MOVABLE</v>
      </c>
      <c r="H106" s="47" t="s">
        <v>1023</v>
      </c>
      <c r="I106" s="47" t="s">
        <v>1061</v>
      </c>
      <c r="J106" s="42" t="s">
        <v>973</v>
      </c>
      <c r="K106" s="48" t="str">
        <f t="shared" si="11"/>
        <v>0111555901</v>
      </c>
      <c r="L106" s="45"/>
      <c r="M106" s="45"/>
      <c r="N106" s="49">
        <f>VLOOKUP(D106,'[1]Model List'!D:Q,11,FALSE)</f>
        <v>81.150000000000006</v>
      </c>
      <c r="O106" s="49">
        <f t="shared" si="13"/>
        <v>90.166666666666671</v>
      </c>
      <c r="P106" s="50">
        <v>460</v>
      </c>
      <c r="Q106" s="50">
        <v>30</v>
      </c>
      <c r="R106" s="51">
        <f t="shared" si="14"/>
        <v>10</v>
      </c>
      <c r="S106" s="51">
        <v>1</v>
      </c>
      <c r="T106" s="50">
        <f t="shared" si="15"/>
        <v>299</v>
      </c>
      <c r="U106" s="52">
        <f t="shared" si="16"/>
        <v>0.69843924191750273</v>
      </c>
      <c r="V106" s="50">
        <f t="shared" si="17"/>
        <v>13800</v>
      </c>
      <c r="W106" s="50">
        <f t="shared" si="18"/>
        <v>8970</v>
      </c>
      <c r="X106" s="50">
        <f t="shared" si="19"/>
        <v>2705</v>
      </c>
      <c r="Y106" s="53">
        <f t="shared" si="20"/>
        <v>0.80398550724637685</v>
      </c>
      <c r="Z106" s="52">
        <f t="shared" si="21"/>
        <v>0.35</v>
      </c>
      <c r="AC106" s="65" t="s">
        <v>1264</v>
      </c>
      <c r="AD106" s="67">
        <v>4</v>
      </c>
      <c r="AE106" s="67">
        <v>7</v>
      </c>
      <c r="AF106" s="67">
        <v>9</v>
      </c>
      <c r="AG106" s="67">
        <v>5</v>
      </c>
      <c r="AH106" s="67">
        <v>0</v>
      </c>
      <c r="AI106" s="67">
        <v>0</v>
      </c>
      <c r="AJ106" s="67">
        <v>0</v>
      </c>
      <c r="AK106" s="67">
        <v>0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14">
        <v>25</v>
      </c>
    </row>
    <row r="107" spans="2:44" ht="57.75" customHeight="1">
      <c r="B107" s="42" t="str">
        <f>VLOOKUP(C107,[1]Cat!C:E,2,FALSE)</f>
        <v>Long Pants</v>
      </c>
      <c r="C107" s="42" t="str">
        <f t="shared" si="12"/>
        <v>11</v>
      </c>
      <c r="D107" s="43" t="s">
        <v>924</v>
      </c>
      <c r="E107" s="44" t="s">
        <v>969</v>
      </c>
      <c r="F107" s="45" t="str">
        <f>VLOOKUP(D107,'[1]Model List'!D:Y,3,FALSE)</f>
        <v>May</v>
      </c>
      <c r="G107" s="54" t="str">
        <f>VLOOKUP(D107,'[1]Model List'!D:Y,5,FALSE)</f>
        <v>MOVABLE</v>
      </c>
      <c r="H107" s="47" t="s">
        <v>1060</v>
      </c>
      <c r="I107" s="47" t="s">
        <v>1061</v>
      </c>
      <c r="J107" s="42" t="s">
        <v>995</v>
      </c>
      <c r="K107" s="48" t="str">
        <f t="shared" si="11"/>
        <v>0111555902</v>
      </c>
      <c r="L107" s="45"/>
      <c r="M107" s="45"/>
      <c r="N107" s="49">
        <f>VLOOKUP(D107,'[1]Model List'!D:Q,11,FALSE)</f>
        <v>81.150000000000006</v>
      </c>
      <c r="O107" s="49">
        <f t="shared" si="13"/>
        <v>90.166666666666671</v>
      </c>
      <c r="P107" s="50">
        <v>460</v>
      </c>
      <c r="Q107" s="50">
        <v>30</v>
      </c>
      <c r="R107" s="51">
        <f t="shared" si="14"/>
        <v>10</v>
      </c>
      <c r="S107" s="51">
        <v>1</v>
      </c>
      <c r="T107" s="50">
        <f t="shared" si="15"/>
        <v>299</v>
      </c>
      <c r="U107" s="52">
        <f t="shared" si="16"/>
        <v>0.69843924191750273</v>
      </c>
      <c r="V107" s="50">
        <f t="shared" si="17"/>
        <v>13800</v>
      </c>
      <c r="W107" s="50">
        <f t="shared" si="18"/>
        <v>8970</v>
      </c>
      <c r="X107" s="50">
        <f t="shared" si="19"/>
        <v>2705</v>
      </c>
      <c r="Y107" s="53">
        <f t="shared" si="20"/>
        <v>0.80398550724637685</v>
      </c>
      <c r="Z107" s="52">
        <f t="shared" si="21"/>
        <v>0.35</v>
      </c>
      <c r="AC107" s="65" t="s">
        <v>1265</v>
      </c>
      <c r="AD107" s="67">
        <v>5</v>
      </c>
      <c r="AE107" s="67">
        <v>8</v>
      </c>
      <c r="AF107" s="67">
        <v>10</v>
      </c>
      <c r="AG107" s="67">
        <v>6</v>
      </c>
      <c r="AH107" s="67">
        <v>0</v>
      </c>
      <c r="AI107" s="67">
        <v>0</v>
      </c>
      <c r="AJ107" s="67">
        <v>0</v>
      </c>
      <c r="AK107" s="67">
        <v>0</v>
      </c>
      <c r="AL107" s="67">
        <v>0</v>
      </c>
      <c r="AM107" s="67">
        <v>0</v>
      </c>
      <c r="AN107" s="67">
        <v>0</v>
      </c>
      <c r="AO107" s="67">
        <v>0</v>
      </c>
      <c r="AP107" s="67">
        <v>0</v>
      </c>
      <c r="AQ107" s="67">
        <v>0</v>
      </c>
      <c r="AR107" s="14">
        <v>29</v>
      </c>
    </row>
    <row r="108" spans="2:44" ht="57.75" customHeight="1">
      <c r="B108" s="42" t="str">
        <f>VLOOKUP(C108,[1]Cat!C:E,2,FALSE)</f>
        <v>Long Pants</v>
      </c>
      <c r="C108" s="42" t="str">
        <f t="shared" si="12"/>
        <v>11</v>
      </c>
      <c r="D108" s="43" t="s">
        <v>885</v>
      </c>
      <c r="E108" s="44" t="s">
        <v>969</v>
      </c>
      <c r="F108" s="45" t="str">
        <f>VLOOKUP(D108,'[1]Model List'!D:Y,3,FALSE)</f>
        <v>Apr</v>
      </c>
      <c r="G108" s="54" t="str">
        <f>VLOOKUP(D108,'[1]Model List'!D:Y,5,FALSE)</f>
        <v>ICING</v>
      </c>
      <c r="H108" s="47" t="s">
        <v>988</v>
      </c>
      <c r="I108" s="47" t="s">
        <v>1055</v>
      </c>
      <c r="J108" s="42" t="s">
        <v>973</v>
      </c>
      <c r="K108" s="48" t="str">
        <f t="shared" si="11"/>
        <v>0111555501</v>
      </c>
      <c r="L108" s="45"/>
      <c r="M108" s="45"/>
      <c r="N108" s="49">
        <f>VLOOKUP(D108,'[1]Model List'!D:Q,11,FALSE)</f>
        <v>75.22</v>
      </c>
      <c r="O108" s="49">
        <f t="shared" si="13"/>
        <v>83.577777777777769</v>
      </c>
      <c r="P108" s="50">
        <v>430</v>
      </c>
      <c r="Q108" s="50">
        <v>30</v>
      </c>
      <c r="R108" s="51">
        <f t="shared" si="14"/>
        <v>10</v>
      </c>
      <c r="S108" s="51">
        <v>1</v>
      </c>
      <c r="T108" s="50">
        <f t="shared" si="15"/>
        <v>279.5</v>
      </c>
      <c r="U108" s="52">
        <f t="shared" si="16"/>
        <v>0.70097396143907775</v>
      </c>
      <c r="V108" s="50">
        <f t="shared" si="17"/>
        <v>12900</v>
      </c>
      <c r="W108" s="50">
        <f t="shared" si="18"/>
        <v>8385</v>
      </c>
      <c r="X108" s="50">
        <f t="shared" si="19"/>
        <v>2507.333333333333</v>
      </c>
      <c r="Y108" s="53">
        <f t="shared" si="20"/>
        <v>0.80563307493540059</v>
      </c>
      <c r="Z108" s="52">
        <f t="shared" si="21"/>
        <v>0.35</v>
      </c>
      <c r="AC108" s="65" t="s">
        <v>1258</v>
      </c>
      <c r="AD108" s="67">
        <v>2</v>
      </c>
      <c r="AE108" s="67">
        <v>6</v>
      </c>
      <c r="AF108" s="67">
        <v>8</v>
      </c>
      <c r="AG108" s="67">
        <v>7</v>
      </c>
      <c r="AH108" s="67">
        <v>0</v>
      </c>
      <c r="AI108" s="67">
        <v>0</v>
      </c>
      <c r="AJ108" s="67">
        <v>0</v>
      </c>
      <c r="AK108" s="67">
        <v>0</v>
      </c>
      <c r="AL108" s="67">
        <v>0</v>
      </c>
      <c r="AM108" s="67">
        <v>0</v>
      </c>
      <c r="AN108" s="67">
        <v>0</v>
      </c>
      <c r="AO108" s="67">
        <v>0</v>
      </c>
      <c r="AP108" s="67">
        <v>0</v>
      </c>
      <c r="AQ108" s="67">
        <v>0</v>
      </c>
      <c r="AR108" s="14">
        <v>23</v>
      </c>
    </row>
    <row r="109" spans="2:44" ht="57.75" customHeight="1">
      <c r="B109" s="42" t="str">
        <f>VLOOKUP(C109,[1]Cat!C:E,2,FALSE)</f>
        <v>Long Pants</v>
      </c>
      <c r="C109" s="42" t="str">
        <f t="shared" si="12"/>
        <v>11</v>
      </c>
      <c r="D109" s="43" t="s">
        <v>885</v>
      </c>
      <c r="E109" s="44" t="s">
        <v>969</v>
      </c>
      <c r="F109" s="45" t="str">
        <f>VLOOKUP(D109,'[1]Model List'!D:Y,3,FALSE)</f>
        <v>Apr</v>
      </c>
      <c r="G109" s="54" t="str">
        <f>VLOOKUP(D109,'[1]Model List'!D:Y,5,FALSE)</f>
        <v>ICING</v>
      </c>
      <c r="H109" s="47" t="s">
        <v>1008</v>
      </c>
      <c r="I109" s="47" t="s">
        <v>1055</v>
      </c>
      <c r="J109" s="42" t="s">
        <v>1002</v>
      </c>
      <c r="K109" s="48" t="str">
        <f t="shared" si="11"/>
        <v>0111555503</v>
      </c>
      <c r="L109" s="45"/>
      <c r="M109" s="45"/>
      <c r="N109" s="49">
        <f>VLOOKUP(D109,'[1]Model List'!D:Q,11,FALSE)</f>
        <v>75.22</v>
      </c>
      <c r="O109" s="49">
        <f t="shared" si="13"/>
        <v>83.577777777777769</v>
      </c>
      <c r="P109" s="50">
        <v>430</v>
      </c>
      <c r="Q109" s="50">
        <v>30</v>
      </c>
      <c r="R109" s="51">
        <f t="shared" si="14"/>
        <v>10</v>
      </c>
      <c r="S109" s="51">
        <v>1</v>
      </c>
      <c r="T109" s="50">
        <f t="shared" si="15"/>
        <v>279.5</v>
      </c>
      <c r="U109" s="52">
        <f t="shared" si="16"/>
        <v>0.70097396143907775</v>
      </c>
      <c r="V109" s="50">
        <f t="shared" si="17"/>
        <v>12900</v>
      </c>
      <c r="W109" s="50">
        <f t="shared" si="18"/>
        <v>8385</v>
      </c>
      <c r="X109" s="50">
        <f t="shared" si="19"/>
        <v>2507.333333333333</v>
      </c>
      <c r="Y109" s="53">
        <f t="shared" si="20"/>
        <v>0.80563307493540059</v>
      </c>
      <c r="Z109" s="52">
        <f t="shared" si="21"/>
        <v>0.35</v>
      </c>
      <c r="AC109" s="65" t="s">
        <v>1259</v>
      </c>
      <c r="AD109" s="67">
        <v>3</v>
      </c>
      <c r="AE109" s="67">
        <v>2</v>
      </c>
      <c r="AF109" s="67">
        <v>8</v>
      </c>
      <c r="AG109" s="67">
        <v>5</v>
      </c>
      <c r="AH109" s="67">
        <v>0</v>
      </c>
      <c r="AI109" s="67">
        <v>0</v>
      </c>
      <c r="AJ109" s="67">
        <v>0</v>
      </c>
      <c r="AK109" s="67">
        <v>0</v>
      </c>
      <c r="AL109" s="67">
        <v>0</v>
      </c>
      <c r="AM109" s="67">
        <v>0</v>
      </c>
      <c r="AN109" s="67">
        <v>0</v>
      </c>
      <c r="AO109" s="67">
        <v>0</v>
      </c>
      <c r="AP109" s="67">
        <v>0</v>
      </c>
      <c r="AQ109" s="67">
        <v>0</v>
      </c>
      <c r="AR109" s="14">
        <v>18</v>
      </c>
    </row>
    <row r="110" spans="2:44" ht="57.75" customHeight="1">
      <c r="B110" s="42" t="str">
        <f>VLOOKUP(C110,[1]Cat!C:E,2,FALSE)</f>
        <v>Skirt, Dress</v>
      </c>
      <c r="C110" s="42" t="str">
        <f t="shared" si="12"/>
        <v>46</v>
      </c>
      <c r="D110" s="43" t="s">
        <v>910</v>
      </c>
      <c r="E110" s="44" t="s">
        <v>944</v>
      </c>
      <c r="F110" s="45" t="str">
        <f>VLOOKUP(D110,'[1]Model List'!D:Y,3,FALSE)</f>
        <v>May</v>
      </c>
      <c r="G110" s="54" t="str">
        <f>VLOOKUP(D110,'[1]Model List'!D:Y,5,FALSE)</f>
        <v>MOVABLE</v>
      </c>
      <c r="H110" s="47" t="s">
        <v>1062</v>
      </c>
      <c r="I110" s="47" t="s">
        <v>1063</v>
      </c>
      <c r="J110" s="42" t="s">
        <v>973</v>
      </c>
      <c r="K110" s="48" t="str">
        <f t="shared" si="11"/>
        <v>0546550101</v>
      </c>
      <c r="L110" s="45"/>
      <c r="M110" s="45"/>
      <c r="N110" s="49">
        <f>VLOOKUP(D110,'[1]Model List'!D:Q,11,FALSE)</f>
        <v>72.599999999999994</v>
      </c>
      <c r="O110" s="49">
        <f t="shared" si="13"/>
        <v>80.666666666666657</v>
      </c>
      <c r="P110" s="50">
        <v>390</v>
      </c>
      <c r="Q110" s="50">
        <v>30</v>
      </c>
      <c r="R110" s="51">
        <f t="shared" si="14"/>
        <v>10</v>
      </c>
      <c r="S110" s="51">
        <v>2</v>
      </c>
      <c r="T110" s="50">
        <f t="shared" si="15"/>
        <v>253.5</v>
      </c>
      <c r="U110" s="52">
        <f t="shared" si="16"/>
        <v>0.68178829717291256</v>
      </c>
      <c r="V110" s="50">
        <f t="shared" si="17"/>
        <v>11700</v>
      </c>
      <c r="W110" s="50">
        <f t="shared" si="18"/>
        <v>7605</v>
      </c>
      <c r="X110" s="50">
        <f t="shared" si="19"/>
        <v>2419.9999999999995</v>
      </c>
      <c r="Y110" s="53">
        <f t="shared" si="20"/>
        <v>0.79316239316239323</v>
      </c>
      <c r="Z110" s="52">
        <f t="shared" si="21"/>
        <v>0.35</v>
      </c>
      <c r="AC110" s="65" t="s">
        <v>1392</v>
      </c>
      <c r="AD110" s="67">
        <v>5</v>
      </c>
      <c r="AE110" s="67">
        <v>12</v>
      </c>
      <c r="AF110" s="67">
        <v>8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0</v>
      </c>
      <c r="AQ110" s="67">
        <v>0</v>
      </c>
      <c r="AR110" s="14">
        <v>25</v>
      </c>
    </row>
    <row r="111" spans="2:44" ht="57.75" customHeight="1">
      <c r="B111" s="42" t="str">
        <f>VLOOKUP(C111,[1]Cat!C:E,2,FALSE)</f>
        <v>Skirt, Dress</v>
      </c>
      <c r="C111" s="42" t="str">
        <f t="shared" si="12"/>
        <v>46</v>
      </c>
      <c r="D111" s="43" t="s">
        <v>910</v>
      </c>
      <c r="E111" s="44" t="s">
        <v>944</v>
      </c>
      <c r="F111" s="45" t="str">
        <f>VLOOKUP(D111,'[1]Model List'!D:Y,3,FALSE)</f>
        <v>May</v>
      </c>
      <c r="G111" s="54" t="str">
        <f>VLOOKUP(D111,'[1]Model List'!D:Y,5,FALSE)</f>
        <v>MOVABLE</v>
      </c>
      <c r="H111" s="47" t="s">
        <v>1064</v>
      </c>
      <c r="I111" s="47" t="s">
        <v>1063</v>
      </c>
      <c r="J111" s="42" t="s">
        <v>995</v>
      </c>
      <c r="K111" s="48" t="str">
        <f t="shared" si="11"/>
        <v>0546550102</v>
      </c>
      <c r="L111" s="45"/>
      <c r="M111" s="45"/>
      <c r="N111" s="49">
        <f>VLOOKUP(D111,'[1]Model List'!D:Q,11,FALSE)</f>
        <v>72.599999999999994</v>
      </c>
      <c r="O111" s="49">
        <f t="shared" si="13"/>
        <v>80.666666666666657</v>
      </c>
      <c r="P111" s="50">
        <v>390</v>
      </c>
      <c r="Q111" s="50">
        <v>30</v>
      </c>
      <c r="R111" s="51">
        <f t="shared" si="14"/>
        <v>10</v>
      </c>
      <c r="S111" s="51">
        <v>2</v>
      </c>
      <c r="T111" s="50">
        <f t="shared" si="15"/>
        <v>253.5</v>
      </c>
      <c r="U111" s="52">
        <f t="shared" si="16"/>
        <v>0.68178829717291256</v>
      </c>
      <c r="V111" s="50">
        <f t="shared" si="17"/>
        <v>11700</v>
      </c>
      <c r="W111" s="50">
        <f t="shared" si="18"/>
        <v>7605</v>
      </c>
      <c r="X111" s="50">
        <f t="shared" si="19"/>
        <v>2419.9999999999995</v>
      </c>
      <c r="Y111" s="53">
        <f t="shared" si="20"/>
        <v>0.79316239316239323</v>
      </c>
      <c r="Z111" s="52">
        <f t="shared" si="21"/>
        <v>0.35</v>
      </c>
      <c r="AC111" s="65" t="s">
        <v>1393</v>
      </c>
      <c r="AD111" s="67">
        <v>4</v>
      </c>
      <c r="AE111" s="67">
        <v>9</v>
      </c>
      <c r="AF111" s="67">
        <v>7</v>
      </c>
      <c r="AG111" s="67">
        <v>0</v>
      </c>
      <c r="AH111" s="67">
        <v>0</v>
      </c>
      <c r="AI111" s="67">
        <v>0</v>
      </c>
      <c r="AJ111" s="67">
        <v>0</v>
      </c>
      <c r="AK111" s="67">
        <v>0</v>
      </c>
      <c r="AL111" s="67">
        <v>0</v>
      </c>
      <c r="AM111" s="67">
        <v>0</v>
      </c>
      <c r="AN111" s="67">
        <v>0</v>
      </c>
      <c r="AO111" s="67">
        <v>0</v>
      </c>
      <c r="AP111" s="67">
        <v>0</v>
      </c>
      <c r="AQ111" s="67">
        <v>0</v>
      </c>
      <c r="AR111" s="14">
        <v>20</v>
      </c>
    </row>
    <row r="112" spans="2:44" ht="57.75" customHeight="1">
      <c r="B112" s="42" t="str">
        <f>VLOOKUP(C112,[1]Cat!C:E,2,FALSE)</f>
        <v>Skirt, Dress</v>
      </c>
      <c r="C112" s="42" t="str">
        <f t="shared" si="12"/>
        <v>46</v>
      </c>
      <c r="D112" s="43" t="s">
        <v>887</v>
      </c>
      <c r="E112" s="44" t="s">
        <v>944</v>
      </c>
      <c r="F112" s="45" t="str">
        <f>VLOOKUP(D112,'[1]Model List'!D:Y,3,FALSE)</f>
        <v>Apr</v>
      </c>
      <c r="G112" s="54" t="str">
        <f>VLOOKUP(D112,'[1]Model List'!D:Y,5,FALSE)</f>
        <v>MOVABLE</v>
      </c>
      <c r="H112" s="47" t="s">
        <v>1023</v>
      </c>
      <c r="I112" s="47" t="s">
        <v>1065</v>
      </c>
      <c r="J112" s="42" t="s">
        <v>995</v>
      </c>
      <c r="K112" s="48" t="str">
        <f t="shared" si="11"/>
        <v>0546554002</v>
      </c>
      <c r="L112" s="45"/>
      <c r="M112" s="45"/>
      <c r="N112" s="49">
        <f>VLOOKUP(D112,'[1]Model List'!D:Q,11,FALSE)</f>
        <v>67.739999999999995</v>
      </c>
      <c r="O112" s="49">
        <f t="shared" si="13"/>
        <v>75.266666666666666</v>
      </c>
      <c r="P112" s="50">
        <v>390</v>
      </c>
      <c r="Q112" s="50">
        <v>30</v>
      </c>
      <c r="R112" s="51">
        <f t="shared" si="14"/>
        <v>10</v>
      </c>
      <c r="S112" s="51">
        <v>2</v>
      </c>
      <c r="T112" s="50">
        <f t="shared" si="15"/>
        <v>253.5</v>
      </c>
      <c r="U112" s="52">
        <f t="shared" si="16"/>
        <v>0.70309007232084164</v>
      </c>
      <c r="V112" s="50">
        <f t="shared" si="17"/>
        <v>11700</v>
      </c>
      <c r="W112" s="50">
        <f t="shared" si="18"/>
        <v>7605</v>
      </c>
      <c r="X112" s="50">
        <f t="shared" si="19"/>
        <v>2258</v>
      </c>
      <c r="Y112" s="53">
        <f t="shared" si="20"/>
        <v>0.80700854700854707</v>
      </c>
      <c r="Z112" s="52">
        <f t="shared" si="21"/>
        <v>0.35</v>
      </c>
      <c r="AC112" s="65" t="s">
        <v>1394</v>
      </c>
      <c r="AD112" s="67">
        <v>0</v>
      </c>
      <c r="AE112" s="67">
        <v>0</v>
      </c>
      <c r="AF112" s="67">
        <v>1</v>
      </c>
      <c r="AG112" s="67">
        <v>0</v>
      </c>
      <c r="AH112" s="67">
        <v>0</v>
      </c>
      <c r="AI112" s="67">
        <v>0</v>
      </c>
      <c r="AJ112" s="67">
        <v>0</v>
      </c>
      <c r="AK112" s="67">
        <v>0</v>
      </c>
      <c r="AL112" s="67">
        <v>0</v>
      </c>
      <c r="AM112" s="67">
        <v>0</v>
      </c>
      <c r="AN112" s="67">
        <v>0</v>
      </c>
      <c r="AO112" s="67">
        <v>0</v>
      </c>
      <c r="AP112" s="67">
        <v>0</v>
      </c>
      <c r="AQ112" s="67">
        <v>0</v>
      </c>
      <c r="AR112" s="14">
        <v>1</v>
      </c>
    </row>
    <row r="113" spans="2:44" ht="57.75" customHeight="1">
      <c r="B113" s="42" t="str">
        <f>VLOOKUP(C113,[1]Cat!C:E,2,FALSE)</f>
        <v>Polo</v>
      </c>
      <c r="C113" s="42" t="str">
        <f t="shared" si="12"/>
        <v>31</v>
      </c>
      <c r="D113" s="70" t="s">
        <v>921</v>
      </c>
      <c r="E113" s="44" t="s">
        <v>944</v>
      </c>
      <c r="F113" s="45" t="str">
        <f>VLOOKUP(D113,'[1]Model List'!D:Y,3,FALSE)</f>
        <v>Apr</v>
      </c>
      <c r="G113" s="54" t="str">
        <f>VLOOKUP(D113,'[1]Model List'!D:Y,5,FALSE)</f>
        <v>CORE</v>
      </c>
      <c r="H113" s="47" t="s">
        <v>986</v>
      </c>
      <c r="I113" s="47" t="s">
        <v>1066</v>
      </c>
      <c r="J113" s="42" t="s">
        <v>995</v>
      </c>
      <c r="K113" s="48" t="str">
        <f t="shared" si="11"/>
        <v>0531550702</v>
      </c>
      <c r="L113" s="45"/>
      <c r="M113" s="45"/>
      <c r="N113" s="49">
        <f>VLOOKUP(D113,'[1]Model List'!D:Q,11,FALSE)</f>
        <v>48.32</v>
      </c>
      <c r="O113" s="49">
        <f t="shared" si="13"/>
        <v>53.68888888888889</v>
      </c>
      <c r="P113" s="50">
        <v>330</v>
      </c>
      <c r="Q113" s="50">
        <v>50</v>
      </c>
      <c r="R113" s="51">
        <f t="shared" si="14"/>
        <v>16.666666666666668</v>
      </c>
      <c r="S113" s="51">
        <v>2</v>
      </c>
      <c r="T113" s="50">
        <f t="shared" si="15"/>
        <v>214.5</v>
      </c>
      <c r="U113" s="52">
        <f t="shared" si="16"/>
        <v>0.74970214970214966</v>
      </c>
      <c r="V113" s="50">
        <f t="shared" si="17"/>
        <v>16500</v>
      </c>
      <c r="W113" s="50">
        <f t="shared" si="18"/>
        <v>10725</v>
      </c>
      <c r="X113" s="50">
        <f t="shared" si="19"/>
        <v>2684.4444444444443</v>
      </c>
      <c r="Y113" s="53">
        <f t="shared" si="20"/>
        <v>0.83730639730639733</v>
      </c>
      <c r="Z113" s="52">
        <f t="shared" si="21"/>
        <v>0.35</v>
      </c>
      <c r="AC113" s="65" t="s">
        <v>1266</v>
      </c>
      <c r="AD113" s="67">
        <v>8</v>
      </c>
      <c r="AE113" s="67">
        <v>18</v>
      </c>
      <c r="AF113" s="67">
        <v>18</v>
      </c>
      <c r="AG113" s="67">
        <v>0</v>
      </c>
      <c r="AH113" s="67">
        <v>0</v>
      </c>
      <c r="AI113" s="67">
        <v>0</v>
      </c>
      <c r="AJ113" s="67">
        <v>0</v>
      </c>
      <c r="AK113" s="67">
        <v>0</v>
      </c>
      <c r="AL113" s="67">
        <v>0</v>
      </c>
      <c r="AM113" s="67">
        <v>0</v>
      </c>
      <c r="AN113" s="67">
        <v>0</v>
      </c>
      <c r="AO113" s="67">
        <v>0</v>
      </c>
      <c r="AP113" s="67">
        <v>0</v>
      </c>
      <c r="AQ113" s="67">
        <v>0</v>
      </c>
      <c r="AR113" s="14">
        <v>44</v>
      </c>
    </row>
    <row r="114" spans="2:44" ht="57.75" customHeight="1">
      <c r="B114" s="42" t="str">
        <f>VLOOKUP(C114,[1]Cat!C:E,2,FALSE)</f>
        <v>Polo</v>
      </c>
      <c r="C114" s="42" t="str">
        <f t="shared" si="12"/>
        <v>31</v>
      </c>
      <c r="D114" s="43" t="s">
        <v>921</v>
      </c>
      <c r="E114" s="44" t="s">
        <v>944</v>
      </c>
      <c r="F114" s="45" t="str">
        <f>VLOOKUP(D114,'[1]Model List'!D:Y,3,FALSE)</f>
        <v>Apr</v>
      </c>
      <c r="G114" s="54" t="str">
        <f>VLOOKUP(D114,'[1]Model List'!D:Y,5,FALSE)</f>
        <v>CORE</v>
      </c>
      <c r="H114" s="47" t="s">
        <v>1067</v>
      </c>
      <c r="I114" s="47" t="s">
        <v>1066</v>
      </c>
      <c r="J114" s="42" t="s">
        <v>1013</v>
      </c>
      <c r="K114" s="48" t="str">
        <f t="shared" si="11"/>
        <v>0531550705</v>
      </c>
      <c r="L114" s="45"/>
      <c r="M114" s="45"/>
      <c r="N114" s="49">
        <f>VLOOKUP(D114,'[1]Model List'!D:Q,11,FALSE)</f>
        <v>48.32</v>
      </c>
      <c r="O114" s="49">
        <f t="shared" si="13"/>
        <v>53.68888888888889</v>
      </c>
      <c r="P114" s="50">
        <v>330</v>
      </c>
      <c r="Q114" s="50">
        <v>50</v>
      </c>
      <c r="R114" s="51">
        <f t="shared" si="14"/>
        <v>16.666666666666668</v>
      </c>
      <c r="S114" s="51">
        <v>2</v>
      </c>
      <c r="T114" s="50">
        <f t="shared" si="15"/>
        <v>214.5</v>
      </c>
      <c r="U114" s="52">
        <f t="shared" si="16"/>
        <v>0.74970214970214966</v>
      </c>
      <c r="V114" s="50">
        <f t="shared" si="17"/>
        <v>16500</v>
      </c>
      <c r="W114" s="50">
        <f t="shared" si="18"/>
        <v>10725</v>
      </c>
      <c r="X114" s="50">
        <f t="shared" si="19"/>
        <v>2684.4444444444443</v>
      </c>
      <c r="Y114" s="53">
        <f t="shared" si="20"/>
        <v>0.83730639730639733</v>
      </c>
      <c r="Z114" s="52">
        <f t="shared" si="21"/>
        <v>0.35</v>
      </c>
      <c r="AC114" s="65" t="s">
        <v>1267</v>
      </c>
      <c r="AD114" s="67">
        <v>11</v>
      </c>
      <c r="AE114" s="67">
        <v>19</v>
      </c>
      <c r="AF114" s="67">
        <v>18</v>
      </c>
      <c r="AG114" s="67">
        <v>0</v>
      </c>
      <c r="AH114" s="67">
        <v>0</v>
      </c>
      <c r="AI114" s="67">
        <v>0</v>
      </c>
      <c r="AJ114" s="67">
        <v>0</v>
      </c>
      <c r="AK114" s="67">
        <v>0</v>
      </c>
      <c r="AL114" s="67">
        <v>0</v>
      </c>
      <c r="AM114" s="67">
        <v>0</v>
      </c>
      <c r="AN114" s="67">
        <v>0</v>
      </c>
      <c r="AO114" s="67">
        <v>0</v>
      </c>
      <c r="AP114" s="67">
        <v>0</v>
      </c>
      <c r="AQ114" s="67">
        <v>0</v>
      </c>
      <c r="AR114" s="14">
        <v>48</v>
      </c>
    </row>
    <row r="115" spans="2:44" ht="57.75" customHeight="1">
      <c r="B115" s="42" t="str">
        <f>VLOOKUP(C115,[1]Cat!C:E,2,FALSE)</f>
        <v>Polo</v>
      </c>
      <c r="C115" s="42" t="str">
        <f t="shared" si="12"/>
        <v>31</v>
      </c>
      <c r="D115" s="43" t="s">
        <v>921</v>
      </c>
      <c r="E115" s="44" t="s">
        <v>944</v>
      </c>
      <c r="F115" s="45" t="str">
        <f>VLOOKUP(D115,'[1]Model List'!D:Y,3,FALSE)</f>
        <v>Apr</v>
      </c>
      <c r="G115" s="54" t="str">
        <f>VLOOKUP(D115,'[1]Model List'!D:Y,5,FALSE)</f>
        <v>CORE</v>
      </c>
      <c r="H115" s="47" t="s">
        <v>988</v>
      </c>
      <c r="I115" s="47" t="s">
        <v>1066</v>
      </c>
      <c r="J115" s="42" t="s">
        <v>1001</v>
      </c>
      <c r="K115" s="48" t="str">
        <f t="shared" si="11"/>
        <v>0531550706</v>
      </c>
      <c r="L115" s="45"/>
      <c r="M115" s="45"/>
      <c r="N115" s="49">
        <f>VLOOKUP(D115,'[1]Model List'!D:Q,11,FALSE)</f>
        <v>48.32</v>
      </c>
      <c r="O115" s="49">
        <f t="shared" si="13"/>
        <v>53.68888888888889</v>
      </c>
      <c r="P115" s="50">
        <v>330</v>
      </c>
      <c r="Q115" s="50">
        <v>50</v>
      </c>
      <c r="R115" s="51">
        <f t="shared" si="14"/>
        <v>16.666666666666668</v>
      </c>
      <c r="S115" s="51">
        <v>2</v>
      </c>
      <c r="T115" s="50">
        <f t="shared" si="15"/>
        <v>214.5</v>
      </c>
      <c r="U115" s="52">
        <f t="shared" si="16"/>
        <v>0.74970214970214966</v>
      </c>
      <c r="V115" s="50">
        <f t="shared" si="17"/>
        <v>16500</v>
      </c>
      <c r="W115" s="50">
        <f t="shared" si="18"/>
        <v>10725</v>
      </c>
      <c r="X115" s="50">
        <f t="shared" si="19"/>
        <v>2684.4444444444443</v>
      </c>
      <c r="Y115" s="53">
        <f t="shared" si="20"/>
        <v>0.83730639730639733</v>
      </c>
      <c r="Z115" s="52">
        <f t="shared" si="21"/>
        <v>0.35</v>
      </c>
      <c r="AC115" s="65" t="s">
        <v>1268</v>
      </c>
      <c r="AD115" s="67">
        <v>11</v>
      </c>
      <c r="AE115" s="67">
        <v>18</v>
      </c>
      <c r="AF115" s="67">
        <v>19</v>
      </c>
      <c r="AG115" s="67">
        <v>0</v>
      </c>
      <c r="AH115" s="67">
        <v>0</v>
      </c>
      <c r="AI115" s="67">
        <v>0</v>
      </c>
      <c r="AJ115" s="67">
        <v>0</v>
      </c>
      <c r="AK115" s="67">
        <v>0</v>
      </c>
      <c r="AL115" s="67">
        <v>0</v>
      </c>
      <c r="AM115" s="67">
        <v>0</v>
      </c>
      <c r="AN115" s="67">
        <v>0</v>
      </c>
      <c r="AO115" s="67">
        <v>0</v>
      </c>
      <c r="AP115" s="67">
        <v>0</v>
      </c>
      <c r="AQ115" s="67">
        <v>0</v>
      </c>
      <c r="AR115" s="14">
        <v>48</v>
      </c>
    </row>
    <row r="116" spans="2:44" ht="57.75" customHeight="1">
      <c r="B116" s="42" t="str">
        <f>VLOOKUP(C116,[1]Cat!C:E,2,FALSE)</f>
        <v>Polo</v>
      </c>
      <c r="C116" s="42" t="str">
        <f t="shared" si="12"/>
        <v>31</v>
      </c>
      <c r="D116" s="43" t="s">
        <v>898</v>
      </c>
      <c r="E116" s="44" t="s">
        <v>944</v>
      </c>
      <c r="F116" s="45" t="str">
        <f>VLOOKUP(D116,'[1]Model List'!D:Y,3,FALSE)</f>
        <v>Apr</v>
      </c>
      <c r="G116" s="54" t="str">
        <f>VLOOKUP(D116,'[1]Model List'!D:Y,5,FALSE)</f>
        <v>MOVABLE</v>
      </c>
      <c r="H116" s="47" t="s">
        <v>986</v>
      </c>
      <c r="I116" s="47" t="s">
        <v>1068</v>
      </c>
      <c r="J116" s="42" t="s">
        <v>995</v>
      </c>
      <c r="K116" s="48" t="str">
        <f t="shared" si="11"/>
        <v>0531550802</v>
      </c>
      <c r="L116" s="45"/>
      <c r="M116" s="45"/>
      <c r="N116" s="49">
        <f>VLOOKUP(D116,'[1]Model List'!D:Q,11,FALSE)</f>
        <v>43.63</v>
      </c>
      <c r="O116" s="49">
        <f t="shared" si="13"/>
        <v>48.477777777777781</v>
      </c>
      <c r="P116" s="50">
        <v>330</v>
      </c>
      <c r="Q116" s="50">
        <v>50</v>
      </c>
      <c r="R116" s="51">
        <f t="shared" si="14"/>
        <v>16.666666666666668</v>
      </c>
      <c r="S116" s="51">
        <v>2</v>
      </c>
      <c r="T116" s="50">
        <f t="shared" si="15"/>
        <v>214.5</v>
      </c>
      <c r="U116" s="52">
        <f t="shared" si="16"/>
        <v>0.773996373996374</v>
      </c>
      <c r="V116" s="50">
        <f t="shared" si="17"/>
        <v>16500</v>
      </c>
      <c r="W116" s="50">
        <f t="shared" si="18"/>
        <v>10725</v>
      </c>
      <c r="X116" s="50">
        <f t="shared" si="19"/>
        <v>2423.8888888888891</v>
      </c>
      <c r="Y116" s="53">
        <f t="shared" si="20"/>
        <v>0.85309764309764313</v>
      </c>
      <c r="Z116" s="52">
        <f t="shared" si="21"/>
        <v>0.35</v>
      </c>
      <c r="AC116" s="65" t="s">
        <v>1269</v>
      </c>
      <c r="AD116" s="67">
        <v>11</v>
      </c>
      <c r="AE116" s="67">
        <v>16</v>
      </c>
      <c r="AF116" s="67">
        <v>15</v>
      </c>
      <c r="AG116" s="67">
        <v>0</v>
      </c>
      <c r="AH116" s="67">
        <v>0</v>
      </c>
      <c r="AI116" s="67">
        <v>0</v>
      </c>
      <c r="AJ116" s="67">
        <v>0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</v>
      </c>
      <c r="AQ116" s="67">
        <v>0</v>
      </c>
      <c r="AR116" s="14">
        <v>42</v>
      </c>
    </row>
    <row r="117" spans="2:44" ht="57.75" customHeight="1">
      <c r="B117" s="42" t="str">
        <f>VLOOKUP(C117,[1]Cat!C:E,2,FALSE)</f>
        <v>Polo</v>
      </c>
      <c r="C117" s="42" t="str">
        <f t="shared" si="12"/>
        <v>31</v>
      </c>
      <c r="D117" s="70" t="s">
        <v>898</v>
      </c>
      <c r="E117" s="44" t="s">
        <v>944</v>
      </c>
      <c r="F117" s="45" t="str">
        <f>VLOOKUP(D117,'[1]Model List'!D:Y,3,FALSE)</f>
        <v>Apr</v>
      </c>
      <c r="G117" s="54" t="str">
        <f>VLOOKUP(D117,'[1]Model List'!D:Y,5,FALSE)</f>
        <v>MOVABLE</v>
      </c>
      <c r="H117" s="47" t="s">
        <v>988</v>
      </c>
      <c r="I117" s="47" t="s">
        <v>1068</v>
      </c>
      <c r="J117" s="42" t="s">
        <v>1000</v>
      </c>
      <c r="K117" s="48" t="str">
        <f t="shared" si="11"/>
        <v>0531550804</v>
      </c>
      <c r="L117" s="45"/>
      <c r="M117" s="45"/>
      <c r="N117" s="49">
        <f>VLOOKUP(D117,'[1]Model List'!D:Q,11,FALSE)</f>
        <v>43.63</v>
      </c>
      <c r="O117" s="49">
        <f t="shared" si="13"/>
        <v>48.477777777777781</v>
      </c>
      <c r="P117" s="50">
        <v>330</v>
      </c>
      <c r="Q117" s="50">
        <v>50</v>
      </c>
      <c r="R117" s="51">
        <f t="shared" si="14"/>
        <v>16.666666666666668</v>
      </c>
      <c r="S117" s="51">
        <v>2</v>
      </c>
      <c r="T117" s="50">
        <f t="shared" si="15"/>
        <v>214.5</v>
      </c>
      <c r="U117" s="52">
        <f t="shared" si="16"/>
        <v>0.773996373996374</v>
      </c>
      <c r="V117" s="50">
        <f t="shared" si="17"/>
        <v>16500</v>
      </c>
      <c r="W117" s="50">
        <f t="shared" si="18"/>
        <v>10725</v>
      </c>
      <c r="X117" s="50">
        <f t="shared" si="19"/>
        <v>2423.8888888888891</v>
      </c>
      <c r="Y117" s="53">
        <f t="shared" si="20"/>
        <v>0.85309764309764313</v>
      </c>
      <c r="Z117" s="52">
        <f t="shared" si="21"/>
        <v>0.35</v>
      </c>
      <c r="AC117" s="65" t="s">
        <v>1270</v>
      </c>
      <c r="AD117" s="67">
        <v>13</v>
      </c>
      <c r="AE117" s="67">
        <v>11</v>
      </c>
      <c r="AF117" s="67">
        <v>16</v>
      </c>
      <c r="AG117" s="67">
        <v>0</v>
      </c>
      <c r="AH117" s="67">
        <v>0</v>
      </c>
      <c r="AI117" s="67">
        <v>0</v>
      </c>
      <c r="AJ117" s="67">
        <v>0</v>
      </c>
      <c r="AK117" s="67">
        <v>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14">
        <v>40</v>
      </c>
    </row>
    <row r="118" spans="2:44" ht="57.75" customHeight="1">
      <c r="B118" s="42" t="s">
        <v>996</v>
      </c>
      <c r="C118" s="42" t="str">
        <f t="shared" si="12"/>
        <v>32</v>
      </c>
      <c r="D118" s="71" t="s">
        <v>932</v>
      </c>
      <c r="E118" s="44" t="s">
        <v>944</v>
      </c>
      <c r="F118" s="45" t="str">
        <f>VLOOKUP(D118,'[1]Model List'!D:Y,3,FALSE)</f>
        <v>Apr</v>
      </c>
      <c r="G118" s="54" t="str">
        <f>VLOOKUP(D118,'[1]Model List'!D:Y,5,FALSE)</f>
        <v>MOVABLE</v>
      </c>
      <c r="H118" s="47" t="s">
        <v>984</v>
      </c>
      <c r="I118" s="47" t="s">
        <v>1069</v>
      </c>
      <c r="J118" s="42" t="s">
        <v>995</v>
      </c>
      <c r="K118" s="48" t="str">
        <f t="shared" si="11"/>
        <v>0532555402</v>
      </c>
      <c r="L118" s="45"/>
      <c r="M118" s="45"/>
      <c r="N118" s="49">
        <f>VLOOKUP(D118,'[1]Model List'!D:Q,11,FALSE)</f>
        <v>36</v>
      </c>
      <c r="O118" s="49">
        <f t="shared" si="13"/>
        <v>40</v>
      </c>
      <c r="P118" s="50">
        <v>290</v>
      </c>
      <c r="Q118" s="50">
        <v>30</v>
      </c>
      <c r="R118" s="51">
        <f t="shared" si="14"/>
        <v>10</v>
      </c>
      <c r="S118" s="51">
        <v>2</v>
      </c>
      <c r="T118" s="50">
        <f t="shared" si="15"/>
        <v>188.5</v>
      </c>
      <c r="U118" s="52">
        <f t="shared" si="16"/>
        <v>0.78779840848806371</v>
      </c>
      <c r="V118" s="50">
        <f t="shared" si="17"/>
        <v>8700</v>
      </c>
      <c r="W118" s="50">
        <f t="shared" si="18"/>
        <v>5655</v>
      </c>
      <c r="X118" s="50">
        <f t="shared" si="19"/>
        <v>1200</v>
      </c>
      <c r="Y118" s="53">
        <f t="shared" si="20"/>
        <v>0.86206896551724133</v>
      </c>
      <c r="Z118" s="52">
        <f t="shared" si="21"/>
        <v>0.35</v>
      </c>
      <c r="AC118" s="65" t="s">
        <v>1287</v>
      </c>
      <c r="AD118" s="67">
        <v>7</v>
      </c>
      <c r="AE118" s="67">
        <v>9</v>
      </c>
      <c r="AF118" s="67">
        <v>10</v>
      </c>
      <c r="AG118" s="67">
        <v>8</v>
      </c>
      <c r="AH118" s="67">
        <v>0</v>
      </c>
      <c r="AI118" s="67">
        <v>0</v>
      </c>
      <c r="AJ118" s="67">
        <v>0</v>
      </c>
      <c r="AK118" s="67">
        <v>0</v>
      </c>
      <c r="AL118" s="67">
        <v>0</v>
      </c>
      <c r="AM118" s="67">
        <v>0</v>
      </c>
      <c r="AN118" s="67">
        <v>0</v>
      </c>
      <c r="AO118" s="67">
        <v>0</v>
      </c>
      <c r="AP118" s="67">
        <v>0</v>
      </c>
      <c r="AQ118" s="67">
        <v>0</v>
      </c>
      <c r="AR118" s="14">
        <v>34</v>
      </c>
    </row>
    <row r="119" spans="2:44" ht="57.75" customHeight="1">
      <c r="B119" s="42" t="s">
        <v>996</v>
      </c>
      <c r="C119" s="42" t="str">
        <f t="shared" si="12"/>
        <v>32</v>
      </c>
      <c r="D119" s="43" t="s">
        <v>928</v>
      </c>
      <c r="E119" s="44" t="s">
        <v>944</v>
      </c>
      <c r="F119" s="45" t="str">
        <f>VLOOKUP(D119,'[1]Model List'!D:Y,3,FALSE)</f>
        <v>Apr</v>
      </c>
      <c r="G119" s="54" t="str">
        <f>VLOOKUP(D119,'[1]Model List'!D:Y,5,FALSE)</f>
        <v>CORE</v>
      </c>
      <c r="H119" s="47" t="s">
        <v>986</v>
      </c>
      <c r="I119" s="47" t="s">
        <v>1069</v>
      </c>
      <c r="J119" s="42" t="s">
        <v>973</v>
      </c>
      <c r="K119" s="48" t="str">
        <f t="shared" si="11"/>
        <v>0532554901</v>
      </c>
      <c r="L119" s="45"/>
      <c r="M119" s="45"/>
      <c r="N119" s="49">
        <f>VLOOKUP(D119,'[1]Model List'!D:Q,11,FALSE)</f>
        <v>30.21</v>
      </c>
      <c r="O119" s="49">
        <f t="shared" si="13"/>
        <v>33.56666666666667</v>
      </c>
      <c r="P119" s="50">
        <v>260</v>
      </c>
      <c r="Q119" s="50">
        <v>30</v>
      </c>
      <c r="R119" s="51">
        <f t="shared" si="14"/>
        <v>10</v>
      </c>
      <c r="S119" s="51">
        <v>2</v>
      </c>
      <c r="T119" s="50">
        <f t="shared" si="15"/>
        <v>169</v>
      </c>
      <c r="U119" s="52">
        <f t="shared" si="16"/>
        <v>0.80138067061143992</v>
      </c>
      <c r="V119" s="50">
        <f t="shared" si="17"/>
        <v>7800</v>
      </c>
      <c r="W119" s="50">
        <f t="shared" si="18"/>
        <v>5070</v>
      </c>
      <c r="X119" s="50">
        <f t="shared" si="19"/>
        <v>1007.0000000000001</v>
      </c>
      <c r="Y119" s="53">
        <f t="shared" si="20"/>
        <v>0.87089743589743585</v>
      </c>
      <c r="Z119" s="52">
        <f t="shared" si="21"/>
        <v>0.35</v>
      </c>
      <c r="AC119" s="65" t="s">
        <v>1271</v>
      </c>
      <c r="AD119" s="67">
        <v>5</v>
      </c>
      <c r="AE119" s="67">
        <v>10</v>
      </c>
      <c r="AF119" s="67">
        <v>6</v>
      </c>
      <c r="AG119" s="67">
        <v>5</v>
      </c>
      <c r="AH119" s="67">
        <v>0</v>
      </c>
      <c r="AI119" s="67">
        <v>0</v>
      </c>
      <c r="AJ119" s="67">
        <v>0</v>
      </c>
      <c r="AK119" s="67">
        <v>0</v>
      </c>
      <c r="AL119" s="67">
        <v>0</v>
      </c>
      <c r="AM119" s="67">
        <v>0</v>
      </c>
      <c r="AN119" s="67">
        <v>0</v>
      </c>
      <c r="AO119" s="67">
        <v>0</v>
      </c>
      <c r="AP119" s="67">
        <v>0</v>
      </c>
      <c r="AQ119" s="67">
        <v>0</v>
      </c>
      <c r="AR119" s="14">
        <v>26</v>
      </c>
    </row>
    <row r="120" spans="2:44" ht="57.75" customHeight="1">
      <c r="B120" s="42" t="s">
        <v>996</v>
      </c>
      <c r="C120" s="42" t="str">
        <f t="shared" si="12"/>
        <v>32</v>
      </c>
      <c r="D120" s="70" t="s">
        <v>928</v>
      </c>
      <c r="E120" s="44" t="s">
        <v>944</v>
      </c>
      <c r="F120" s="45" t="str">
        <f>VLOOKUP(D120,'[1]Model List'!D:Y,3,FALSE)</f>
        <v>Apr</v>
      </c>
      <c r="G120" s="54" t="str">
        <f>VLOOKUP(D120,'[1]Model List'!D:Y,5,FALSE)</f>
        <v>CORE</v>
      </c>
      <c r="H120" s="47" t="s">
        <v>988</v>
      </c>
      <c r="I120" s="47" t="s">
        <v>1069</v>
      </c>
      <c r="J120" s="42" t="s">
        <v>975</v>
      </c>
      <c r="K120" s="48" t="str">
        <f t="shared" si="11"/>
        <v>0532554907</v>
      </c>
      <c r="L120" s="45"/>
      <c r="M120" s="45"/>
      <c r="N120" s="49">
        <f>VLOOKUP(D120,'[1]Model List'!D:Q,11,FALSE)</f>
        <v>30.21</v>
      </c>
      <c r="O120" s="49">
        <f t="shared" si="13"/>
        <v>33.56666666666667</v>
      </c>
      <c r="P120" s="50">
        <v>260</v>
      </c>
      <c r="Q120" s="50">
        <v>30</v>
      </c>
      <c r="R120" s="51">
        <f t="shared" si="14"/>
        <v>10</v>
      </c>
      <c r="S120" s="51">
        <v>2</v>
      </c>
      <c r="T120" s="50">
        <f t="shared" si="15"/>
        <v>169</v>
      </c>
      <c r="U120" s="52">
        <f t="shared" si="16"/>
        <v>0.80138067061143992</v>
      </c>
      <c r="V120" s="50">
        <f t="shared" si="17"/>
        <v>7800</v>
      </c>
      <c r="W120" s="50">
        <f t="shared" si="18"/>
        <v>5070</v>
      </c>
      <c r="X120" s="50">
        <f t="shared" si="19"/>
        <v>1007.0000000000001</v>
      </c>
      <c r="Y120" s="53">
        <f t="shared" si="20"/>
        <v>0.87089743589743585</v>
      </c>
      <c r="Z120" s="52">
        <f t="shared" si="21"/>
        <v>0.35</v>
      </c>
      <c r="AC120" s="65" t="s">
        <v>1272</v>
      </c>
      <c r="AD120" s="67">
        <v>6</v>
      </c>
      <c r="AE120" s="67">
        <v>9</v>
      </c>
      <c r="AF120" s="67">
        <v>8</v>
      </c>
      <c r="AG120" s="67">
        <v>6</v>
      </c>
      <c r="AH120" s="67">
        <v>0</v>
      </c>
      <c r="AI120" s="67">
        <v>0</v>
      </c>
      <c r="AJ120" s="67">
        <v>0</v>
      </c>
      <c r="AK120" s="67">
        <v>0</v>
      </c>
      <c r="AL120" s="67">
        <v>0</v>
      </c>
      <c r="AM120" s="67">
        <v>0</v>
      </c>
      <c r="AN120" s="67">
        <v>0</v>
      </c>
      <c r="AO120" s="67">
        <v>0</v>
      </c>
      <c r="AP120" s="67">
        <v>0</v>
      </c>
      <c r="AQ120" s="67">
        <v>0</v>
      </c>
      <c r="AR120" s="14">
        <v>29</v>
      </c>
    </row>
    <row r="121" spans="2:44" ht="57.75" customHeight="1">
      <c r="B121" s="42" t="s">
        <v>996</v>
      </c>
      <c r="C121" s="42" t="str">
        <f t="shared" si="12"/>
        <v>32</v>
      </c>
      <c r="D121" s="43" t="s">
        <v>919</v>
      </c>
      <c r="E121" s="44" t="s">
        <v>944</v>
      </c>
      <c r="F121" s="45" t="str">
        <f>VLOOKUP(D121,'[1]Model List'!D:Y,3,FALSE)</f>
        <v>Apr</v>
      </c>
      <c r="G121" s="54" t="str">
        <f>VLOOKUP(D121,'[1]Model List'!D:Y,5,FALSE)</f>
        <v>MOVABLE</v>
      </c>
      <c r="H121" s="47" t="s">
        <v>1070</v>
      </c>
      <c r="I121" s="47" t="s">
        <v>1071</v>
      </c>
      <c r="J121" s="42" t="s">
        <v>995</v>
      </c>
      <c r="K121" s="48" t="str">
        <f t="shared" si="11"/>
        <v>0532555502</v>
      </c>
      <c r="L121" s="45"/>
      <c r="M121" s="45"/>
      <c r="N121" s="49">
        <f>VLOOKUP(D121,'[1]Model List'!D:Q,11,FALSE)</f>
        <v>45.3</v>
      </c>
      <c r="O121" s="49">
        <f t="shared" si="13"/>
        <v>50.333333333333329</v>
      </c>
      <c r="P121" s="50">
        <v>290</v>
      </c>
      <c r="Q121" s="50">
        <v>30</v>
      </c>
      <c r="R121" s="51">
        <f t="shared" si="14"/>
        <v>10</v>
      </c>
      <c r="S121" s="51">
        <v>2</v>
      </c>
      <c r="T121" s="50">
        <f t="shared" si="15"/>
        <v>188.5</v>
      </c>
      <c r="U121" s="52">
        <f t="shared" si="16"/>
        <v>0.73297966401414683</v>
      </c>
      <c r="V121" s="50">
        <f t="shared" si="17"/>
        <v>8700</v>
      </c>
      <c r="W121" s="50">
        <f t="shared" si="18"/>
        <v>5655</v>
      </c>
      <c r="X121" s="50">
        <f t="shared" si="19"/>
        <v>1509.9999999999998</v>
      </c>
      <c r="Y121" s="53">
        <f t="shared" si="20"/>
        <v>0.82643678160919543</v>
      </c>
      <c r="Z121" s="52">
        <f t="shared" si="21"/>
        <v>0.35</v>
      </c>
      <c r="AC121" s="65" t="s">
        <v>1288</v>
      </c>
      <c r="AD121" s="67">
        <v>9</v>
      </c>
      <c r="AE121" s="67">
        <v>10</v>
      </c>
      <c r="AF121" s="67">
        <v>6</v>
      </c>
      <c r="AG121" s="67">
        <v>2</v>
      </c>
      <c r="AH121" s="67">
        <v>0</v>
      </c>
      <c r="AI121" s="67">
        <v>0</v>
      </c>
      <c r="AJ121" s="67">
        <v>0</v>
      </c>
      <c r="AK121" s="67">
        <v>0</v>
      </c>
      <c r="AL121" s="67">
        <v>0</v>
      </c>
      <c r="AM121" s="67">
        <v>0</v>
      </c>
      <c r="AN121" s="67">
        <v>0</v>
      </c>
      <c r="AO121" s="67">
        <v>0</v>
      </c>
      <c r="AP121" s="67">
        <v>0</v>
      </c>
      <c r="AQ121" s="67">
        <v>0</v>
      </c>
      <c r="AR121" s="14">
        <v>27</v>
      </c>
    </row>
    <row r="122" spans="2:44" ht="57.75" customHeight="1">
      <c r="B122" s="42" t="s">
        <v>996</v>
      </c>
      <c r="C122" s="42" t="str">
        <f t="shared" si="12"/>
        <v>32</v>
      </c>
      <c r="D122" s="43" t="s">
        <v>919</v>
      </c>
      <c r="E122" s="44" t="s">
        <v>944</v>
      </c>
      <c r="F122" s="45" t="str">
        <f>VLOOKUP(D122,'[1]Model List'!D:Y,3,FALSE)</f>
        <v>Apr</v>
      </c>
      <c r="G122" s="54" t="str">
        <f>VLOOKUP(D122,'[1]Model List'!D:Y,5,FALSE)</f>
        <v>MOVABLE</v>
      </c>
      <c r="H122" s="47" t="s">
        <v>1072</v>
      </c>
      <c r="I122" s="47" t="s">
        <v>1071</v>
      </c>
      <c r="J122" s="42" t="s">
        <v>1002</v>
      </c>
      <c r="K122" s="48" t="str">
        <f t="shared" si="11"/>
        <v>0532555503</v>
      </c>
      <c r="L122" s="45"/>
      <c r="M122" s="45"/>
      <c r="N122" s="49">
        <f>VLOOKUP(D122,'[1]Model List'!D:Q,11,FALSE)</f>
        <v>45.3</v>
      </c>
      <c r="O122" s="49">
        <f t="shared" si="13"/>
        <v>50.333333333333329</v>
      </c>
      <c r="P122" s="50">
        <v>290</v>
      </c>
      <c r="Q122" s="50">
        <v>30</v>
      </c>
      <c r="R122" s="51">
        <f t="shared" si="14"/>
        <v>10</v>
      </c>
      <c r="S122" s="51">
        <v>2</v>
      </c>
      <c r="T122" s="50">
        <f t="shared" si="15"/>
        <v>188.5</v>
      </c>
      <c r="U122" s="52">
        <f t="shared" si="16"/>
        <v>0.73297966401414683</v>
      </c>
      <c r="V122" s="50">
        <f t="shared" si="17"/>
        <v>8700</v>
      </c>
      <c r="W122" s="50">
        <f t="shared" si="18"/>
        <v>5655</v>
      </c>
      <c r="X122" s="50">
        <f t="shared" si="19"/>
        <v>1509.9999999999998</v>
      </c>
      <c r="Y122" s="53">
        <f t="shared" si="20"/>
        <v>0.82643678160919543</v>
      </c>
      <c r="Z122" s="52">
        <f t="shared" si="21"/>
        <v>0.35</v>
      </c>
      <c r="AC122" s="65" t="s">
        <v>1289</v>
      </c>
      <c r="AD122" s="67">
        <v>8</v>
      </c>
      <c r="AE122" s="67">
        <v>9</v>
      </c>
      <c r="AF122" s="67">
        <v>6</v>
      </c>
      <c r="AG122" s="67">
        <v>2</v>
      </c>
      <c r="AH122" s="67">
        <v>0</v>
      </c>
      <c r="AI122" s="67">
        <v>0</v>
      </c>
      <c r="AJ122" s="67">
        <v>0</v>
      </c>
      <c r="AK122" s="67">
        <v>0</v>
      </c>
      <c r="AL122" s="67">
        <v>0</v>
      </c>
      <c r="AM122" s="67">
        <v>0</v>
      </c>
      <c r="AN122" s="67">
        <v>0</v>
      </c>
      <c r="AO122" s="67">
        <v>0</v>
      </c>
      <c r="AP122" s="67">
        <v>0</v>
      </c>
      <c r="AQ122" s="67">
        <v>0</v>
      </c>
      <c r="AR122" s="14">
        <v>25</v>
      </c>
    </row>
    <row r="123" spans="2:44" ht="57.75" customHeight="1">
      <c r="B123" s="42" t="s">
        <v>996</v>
      </c>
      <c r="C123" s="42" t="str">
        <f t="shared" si="12"/>
        <v>32</v>
      </c>
      <c r="D123" s="43" t="s">
        <v>919</v>
      </c>
      <c r="E123" s="44" t="s">
        <v>944</v>
      </c>
      <c r="F123" s="45" t="str">
        <f>VLOOKUP(D123,'[1]Model List'!D:Y,3,FALSE)</f>
        <v>Apr</v>
      </c>
      <c r="G123" s="54" t="str">
        <f>VLOOKUP(D123,'[1]Model List'!D:Y,5,FALSE)</f>
        <v>MOVABLE</v>
      </c>
      <c r="H123" s="47" t="s">
        <v>1073</v>
      </c>
      <c r="I123" s="47" t="s">
        <v>1071</v>
      </c>
      <c r="J123" s="42" t="s">
        <v>1000</v>
      </c>
      <c r="K123" s="48" t="str">
        <f t="shared" si="11"/>
        <v>0532555504</v>
      </c>
      <c r="L123" s="45"/>
      <c r="M123" s="45"/>
      <c r="N123" s="49">
        <f>VLOOKUP(D123,'[1]Model List'!D:Q,11,FALSE)</f>
        <v>45.3</v>
      </c>
      <c r="O123" s="49">
        <f t="shared" si="13"/>
        <v>50.333333333333329</v>
      </c>
      <c r="P123" s="50">
        <v>290</v>
      </c>
      <c r="Q123" s="50">
        <v>30</v>
      </c>
      <c r="R123" s="51">
        <f t="shared" si="14"/>
        <v>10</v>
      </c>
      <c r="S123" s="51">
        <v>2</v>
      </c>
      <c r="T123" s="50">
        <f t="shared" si="15"/>
        <v>188.5</v>
      </c>
      <c r="U123" s="52">
        <f t="shared" si="16"/>
        <v>0.73297966401414683</v>
      </c>
      <c r="V123" s="50">
        <f t="shared" si="17"/>
        <v>8700</v>
      </c>
      <c r="W123" s="50">
        <f t="shared" si="18"/>
        <v>5655</v>
      </c>
      <c r="X123" s="50">
        <f t="shared" si="19"/>
        <v>1509.9999999999998</v>
      </c>
      <c r="Y123" s="53">
        <f t="shared" si="20"/>
        <v>0.82643678160919543</v>
      </c>
      <c r="Z123" s="52">
        <f t="shared" si="21"/>
        <v>0.35</v>
      </c>
      <c r="AC123" s="65" t="s">
        <v>1290</v>
      </c>
      <c r="AD123" s="67">
        <v>7</v>
      </c>
      <c r="AE123" s="67">
        <v>11</v>
      </c>
      <c r="AF123" s="67">
        <v>7</v>
      </c>
      <c r="AG123" s="67">
        <v>5</v>
      </c>
      <c r="AH123" s="67">
        <v>0</v>
      </c>
      <c r="AI123" s="67">
        <v>0</v>
      </c>
      <c r="AJ123" s="67">
        <v>0</v>
      </c>
      <c r="AK123" s="67">
        <v>0</v>
      </c>
      <c r="AL123" s="67">
        <v>0</v>
      </c>
      <c r="AM123" s="67">
        <v>0</v>
      </c>
      <c r="AN123" s="67">
        <v>0</v>
      </c>
      <c r="AO123" s="67">
        <v>0</v>
      </c>
      <c r="AP123" s="67">
        <v>0</v>
      </c>
      <c r="AQ123" s="67">
        <v>0</v>
      </c>
      <c r="AR123" s="14">
        <v>30</v>
      </c>
    </row>
    <row r="124" spans="2:44" ht="57.75" customHeight="1">
      <c r="B124" s="42" t="s">
        <v>996</v>
      </c>
      <c r="C124" s="42" t="str">
        <f t="shared" si="12"/>
        <v>32</v>
      </c>
      <c r="D124" s="70" t="s">
        <v>931</v>
      </c>
      <c r="E124" s="44" t="s">
        <v>944</v>
      </c>
      <c r="F124" s="45" t="str">
        <f>VLOOKUP(D124,'[1]Model List'!D:Y,3,FALSE)</f>
        <v>Apr</v>
      </c>
      <c r="G124" s="54" t="str">
        <f>VLOOKUP(D124,'[1]Model List'!D:Y,5,FALSE)</f>
        <v>CORE</v>
      </c>
      <c r="H124" s="47" t="s">
        <v>986</v>
      </c>
      <c r="I124" s="47" t="s">
        <v>1074</v>
      </c>
      <c r="J124" s="42" t="s">
        <v>973</v>
      </c>
      <c r="K124" s="48" t="str">
        <f t="shared" si="11"/>
        <v>0532555601</v>
      </c>
      <c r="L124" s="45"/>
      <c r="M124" s="45"/>
      <c r="N124" s="49">
        <f>VLOOKUP(D124,'[1]Model List'!D:Q,11,FALSE)</f>
        <v>30.8</v>
      </c>
      <c r="O124" s="49">
        <f t="shared" si="13"/>
        <v>34.222222222222221</v>
      </c>
      <c r="P124" s="50">
        <v>260</v>
      </c>
      <c r="Q124" s="50">
        <v>30</v>
      </c>
      <c r="R124" s="51">
        <f t="shared" si="14"/>
        <v>10</v>
      </c>
      <c r="S124" s="51">
        <v>2</v>
      </c>
      <c r="T124" s="50">
        <f t="shared" si="15"/>
        <v>169</v>
      </c>
      <c r="U124" s="52">
        <f t="shared" si="16"/>
        <v>0.79750164365548981</v>
      </c>
      <c r="V124" s="50">
        <f t="shared" si="17"/>
        <v>7800</v>
      </c>
      <c r="W124" s="50">
        <f t="shared" si="18"/>
        <v>5070</v>
      </c>
      <c r="X124" s="50">
        <f t="shared" si="19"/>
        <v>1026.6666666666667</v>
      </c>
      <c r="Y124" s="53">
        <f t="shared" si="20"/>
        <v>0.8683760683760684</v>
      </c>
      <c r="Z124" s="52">
        <f t="shared" si="21"/>
        <v>0.35</v>
      </c>
      <c r="AC124" s="65" t="s">
        <v>1291</v>
      </c>
      <c r="AD124" s="67">
        <v>4</v>
      </c>
      <c r="AE124" s="67">
        <v>9</v>
      </c>
      <c r="AF124" s="67">
        <v>10</v>
      </c>
      <c r="AG124" s="67">
        <v>7</v>
      </c>
      <c r="AH124" s="67">
        <v>0</v>
      </c>
      <c r="AI124" s="67">
        <v>0</v>
      </c>
      <c r="AJ124" s="67">
        <v>0</v>
      </c>
      <c r="AK124" s="67">
        <v>0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14">
        <v>30</v>
      </c>
    </row>
    <row r="125" spans="2:44" ht="57.75" customHeight="1">
      <c r="B125" s="42" t="s">
        <v>996</v>
      </c>
      <c r="C125" s="42" t="str">
        <f t="shared" si="12"/>
        <v>32</v>
      </c>
      <c r="D125" s="70" t="s">
        <v>931</v>
      </c>
      <c r="E125" s="44" t="s">
        <v>944</v>
      </c>
      <c r="F125" s="45" t="str">
        <f>VLOOKUP(D125,'[1]Model List'!D:Y,3,FALSE)</f>
        <v>Apr</v>
      </c>
      <c r="G125" s="54" t="str">
        <f>VLOOKUP(D125,'[1]Model List'!D:Y,5,FALSE)</f>
        <v>CORE</v>
      </c>
      <c r="H125" s="47" t="s">
        <v>988</v>
      </c>
      <c r="I125" s="47" t="s">
        <v>1074</v>
      </c>
      <c r="J125" s="42" t="s">
        <v>1013</v>
      </c>
      <c r="K125" s="48" t="str">
        <f t="shared" si="11"/>
        <v>0532555605</v>
      </c>
      <c r="L125" s="45"/>
      <c r="M125" s="45"/>
      <c r="N125" s="49">
        <f>VLOOKUP(D125,'[1]Model List'!D:Q,11,FALSE)</f>
        <v>30.8</v>
      </c>
      <c r="O125" s="49">
        <f t="shared" si="13"/>
        <v>34.222222222222221</v>
      </c>
      <c r="P125" s="50">
        <v>260</v>
      </c>
      <c r="Q125" s="50">
        <v>30</v>
      </c>
      <c r="R125" s="51">
        <f t="shared" si="14"/>
        <v>10</v>
      </c>
      <c r="S125" s="51">
        <v>2</v>
      </c>
      <c r="T125" s="50">
        <f t="shared" si="15"/>
        <v>169</v>
      </c>
      <c r="U125" s="52">
        <f t="shared" si="16"/>
        <v>0.79750164365548981</v>
      </c>
      <c r="V125" s="50">
        <f t="shared" si="17"/>
        <v>7800</v>
      </c>
      <c r="W125" s="50">
        <f t="shared" si="18"/>
        <v>5070</v>
      </c>
      <c r="X125" s="50">
        <f t="shared" si="19"/>
        <v>1026.6666666666667</v>
      </c>
      <c r="Y125" s="53">
        <f t="shared" si="20"/>
        <v>0.8683760683760684</v>
      </c>
      <c r="Z125" s="52">
        <f t="shared" si="21"/>
        <v>0.35</v>
      </c>
      <c r="AC125" s="65" t="s">
        <v>1292</v>
      </c>
      <c r="AD125" s="67">
        <v>3</v>
      </c>
      <c r="AE125" s="67">
        <v>8</v>
      </c>
      <c r="AF125" s="67">
        <v>9</v>
      </c>
      <c r="AG125" s="67">
        <v>8</v>
      </c>
      <c r="AH125" s="67">
        <v>0</v>
      </c>
      <c r="AI125" s="67">
        <v>0</v>
      </c>
      <c r="AJ125" s="67">
        <v>0</v>
      </c>
      <c r="AK125" s="67">
        <v>0</v>
      </c>
      <c r="AL125" s="67">
        <v>0</v>
      </c>
      <c r="AM125" s="67">
        <v>0</v>
      </c>
      <c r="AN125" s="67">
        <v>0</v>
      </c>
      <c r="AO125" s="67">
        <v>0</v>
      </c>
      <c r="AP125" s="67">
        <v>0</v>
      </c>
      <c r="AQ125" s="67">
        <v>0</v>
      </c>
      <c r="AR125" s="14">
        <v>28</v>
      </c>
    </row>
    <row r="126" spans="2:44" ht="57.75" customHeight="1">
      <c r="B126" s="42" t="s">
        <v>996</v>
      </c>
      <c r="C126" s="42" t="str">
        <f t="shared" si="12"/>
        <v>32</v>
      </c>
      <c r="D126" s="70" t="s">
        <v>896</v>
      </c>
      <c r="E126" s="44" t="s">
        <v>944</v>
      </c>
      <c r="F126" s="45" t="str">
        <f>VLOOKUP(D126,'[1]Model List'!D:Y,3,FALSE)</f>
        <v>Apr</v>
      </c>
      <c r="G126" s="54" t="str">
        <f>VLOOKUP(D126,'[1]Model List'!D:Y,5,FALSE)</f>
        <v>CORE</v>
      </c>
      <c r="H126" s="47" t="s">
        <v>1075</v>
      </c>
      <c r="I126" s="47" t="s">
        <v>1069</v>
      </c>
      <c r="J126" s="42" t="s">
        <v>973</v>
      </c>
      <c r="K126" s="48" t="str">
        <f t="shared" si="11"/>
        <v>0532555001</v>
      </c>
      <c r="L126" s="45"/>
      <c r="M126" s="45"/>
      <c r="N126" s="49">
        <f>VLOOKUP(D126,'[1]Model List'!D:Q,11,FALSE)</f>
        <v>23.45</v>
      </c>
      <c r="O126" s="49">
        <f t="shared" si="13"/>
        <v>26.055555555555554</v>
      </c>
      <c r="P126" s="50">
        <v>190</v>
      </c>
      <c r="Q126" s="50">
        <v>30</v>
      </c>
      <c r="R126" s="51">
        <f t="shared" si="14"/>
        <v>10</v>
      </c>
      <c r="S126" s="51">
        <v>2</v>
      </c>
      <c r="T126" s="50">
        <f t="shared" si="15"/>
        <v>123.5</v>
      </c>
      <c r="U126" s="52">
        <f t="shared" si="16"/>
        <v>0.78902384165542061</v>
      </c>
      <c r="V126" s="50">
        <f t="shared" si="17"/>
        <v>5700</v>
      </c>
      <c r="W126" s="50">
        <f t="shared" si="18"/>
        <v>3705</v>
      </c>
      <c r="X126" s="50">
        <f t="shared" si="19"/>
        <v>781.66666666666663</v>
      </c>
      <c r="Y126" s="53">
        <f t="shared" si="20"/>
        <v>0.86286549707602345</v>
      </c>
      <c r="Z126" s="52">
        <f t="shared" si="21"/>
        <v>0.35</v>
      </c>
      <c r="AC126" s="65" t="s">
        <v>1273</v>
      </c>
      <c r="AD126" s="67">
        <v>3</v>
      </c>
      <c r="AE126" s="67">
        <v>8</v>
      </c>
      <c r="AF126" s="67">
        <v>7</v>
      </c>
      <c r="AG126" s="67">
        <v>6</v>
      </c>
      <c r="AH126" s="67">
        <v>0</v>
      </c>
      <c r="AI126" s="67">
        <v>0</v>
      </c>
      <c r="AJ126" s="67">
        <v>0</v>
      </c>
      <c r="AK126" s="67">
        <v>0</v>
      </c>
      <c r="AL126" s="67">
        <v>0</v>
      </c>
      <c r="AM126" s="67">
        <v>0</v>
      </c>
      <c r="AN126" s="67">
        <v>0</v>
      </c>
      <c r="AO126" s="67">
        <v>0</v>
      </c>
      <c r="AP126" s="67">
        <v>0</v>
      </c>
      <c r="AQ126" s="67">
        <v>0</v>
      </c>
      <c r="AR126" s="14">
        <v>24</v>
      </c>
    </row>
    <row r="127" spans="2:44" ht="57.75" customHeight="1">
      <c r="B127" s="42" t="s">
        <v>996</v>
      </c>
      <c r="C127" s="42" t="str">
        <f t="shared" si="12"/>
        <v>32</v>
      </c>
      <c r="D127" s="70" t="s">
        <v>896</v>
      </c>
      <c r="E127" s="44" t="s">
        <v>944</v>
      </c>
      <c r="F127" s="45" t="str">
        <f>VLOOKUP(D127,'[1]Model List'!D:Y,3,FALSE)</f>
        <v>Apr</v>
      </c>
      <c r="G127" s="54" t="str">
        <f>VLOOKUP(D127,'[1]Model List'!D:Y,5,FALSE)</f>
        <v>CORE</v>
      </c>
      <c r="H127" s="47" t="s">
        <v>1076</v>
      </c>
      <c r="I127" s="47" t="s">
        <v>1069</v>
      </c>
      <c r="J127" s="42" t="s">
        <v>1002</v>
      </c>
      <c r="K127" s="48" t="str">
        <f t="shared" si="11"/>
        <v>0532555003</v>
      </c>
      <c r="L127" s="45"/>
      <c r="M127" s="45"/>
      <c r="N127" s="49">
        <f>VLOOKUP(D127,'[1]Model List'!D:Q,11,FALSE)</f>
        <v>23.45</v>
      </c>
      <c r="O127" s="49">
        <f t="shared" si="13"/>
        <v>26.055555555555554</v>
      </c>
      <c r="P127" s="50">
        <v>190</v>
      </c>
      <c r="Q127" s="50">
        <v>30</v>
      </c>
      <c r="R127" s="51">
        <f t="shared" si="14"/>
        <v>10</v>
      </c>
      <c r="S127" s="51">
        <v>2</v>
      </c>
      <c r="T127" s="50">
        <f t="shared" si="15"/>
        <v>123.5</v>
      </c>
      <c r="U127" s="52">
        <f t="shared" si="16"/>
        <v>0.78902384165542061</v>
      </c>
      <c r="V127" s="50">
        <f t="shared" si="17"/>
        <v>5700</v>
      </c>
      <c r="W127" s="50">
        <f t="shared" si="18"/>
        <v>3705</v>
      </c>
      <c r="X127" s="50">
        <f t="shared" si="19"/>
        <v>781.66666666666663</v>
      </c>
      <c r="Y127" s="53">
        <f t="shared" si="20"/>
        <v>0.86286549707602345</v>
      </c>
      <c r="Z127" s="52">
        <f t="shared" si="21"/>
        <v>0.35</v>
      </c>
      <c r="AC127" s="65" t="s">
        <v>1274</v>
      </c>
      <c r="AD127" s="67">
        <v>4</v>
      </c>
      <c r="AE127" s="67">
        <v>8</v>
      </c>
      <c r="AF127" s="67">
        <v>8</v>
      </c>
      <c r="AG127" s="67">
        <v>6</v>
      </c>
      <c r="AH127" s="67">
        <v>0</v>
      </c>
      <c r="AI127" s="67">
        <v>0</v>
      </c>
      <c r="AJ127" s="67">
        <v>0</v>
      </c>
      <c r="AK127" s="67">
        <v>0</v>
      </c>
      <c r="AL127" s="67">
        <v>0</v>
      </c>
      <c r="AM127" s="67">
        <v>0</v>
      </c>
      <c r="AN127" s="67">
        <v>0</v>
      </c>
      <c r="AO127" s="67">
        <v>0</v>
      </c>
      <c r="AP127" s="67">
        <v>0</v>
      </c>
      <c r="AQ127" s="67">
        <v>0</v>
      </c>
      <c r="AR127" s="14">
        <v>26</v>
      </c>
    </row>
    <row r="128" spans="2:44" ht="57.75" customHeight="1">
      <c r="B128" s="42" t="s">
        <v>996</v>
      </c>
      <c r="C128" s="42" t="str">
        <f t="shared" si="12"/>
        <v>32</v>
      </c>
      <c r="D128" s="43" t="s">
        <v>896</v>
      </c>
      <c r="E128" s="44" t="s">
        <v>944</v>
      </c>
      <c r="F128" s="45" t="str">
        <f>VLOOKUP(D128,'[1]Model List'!D:Y,3,FALSE)</f>
        <v>Apr</v>
      </c>
      <c r="G128" s="54" t="str">
        <f>VLOOKUP(D128,'[1]Model List'!D:Y,5,FALSE)</f>
        <v>CORE</v>
      </c>
      <c r="H128" s="47" t="s">
        <v>986</v>
      </c>
      <c r="I128" s="47" t="s">
        <v>1069</v>
      </c>
      <c r="J128" s="42" t="s">
        <v>1000</v>
      </c>
      <c r="K128" s="48" t="str">
        <f t="shared" si="11"/>
        <v>0532555004</v>
      </c>
      <c r="L128" s="45"/>
      <c r="M128" s="45"/>
      <c r="N128" s="49">
        <f>VLOOKUP(D128,'[1]Model List'!D:Q,11,FALSE)</f>
        <v>23.45</v>
      </c>
      <c r="O128" s="49">
        <f t="shared" si="13"/>
        <v>26.055555555555554</v>
      </c>
      <c r="P128" s="50">
        <v>190</v>
      </c>
      <c r="Q128" s="50">
        <v>30</v>
      </c>
      <c r="R128" s="51">
        <f t="shared" si="14"/>
        <v>10</v>
      </c>
      <c r="S128" s="51">
        <v>2</v>
      </c>
      <c r="T128" s="50">
        <f t="shared" si="15"/>
        <v>123.5</v>
      </c>
      <c r="U128" s="52">
        <f t="shared" si="16"/>
        <v>0.78902384165542061</v>
      </c>
      <c r="V128" s="50">
        <f t="shared" si="17"/>
        <v>5700</v>
      </c>
      <c r="W128" s="50">
        <f t="shared" si="18"/>
        <v>3705</v>
      </c>
      <c r="X128" s="50">
        <f t="shared" si="19"/>
        <v>781.66666666666663</v>
      </c>
      <c r="Y128" s="53">
        <f t="shared" si="20"/>
        <v>0.86286549707602345</v>
      </c>
      <c r="Z128" s="52">
        <f t="shared" si="21"/>
        <v>0.35</v>
      </c>
      <c r="AC128" s="65" t="s">
        <v>1275</v>
      </c>
      <c r="AD128" s="67">
        <v>2</v>
      </c>
      <c r="AE128" s="67">
        <v>11</v>
      </c>
      <c r="AF128" s="67">
        <v>7</v>
      </c>
      <c r="AG128" s="67">
        <v>6</v>
      </c>
      <c r="AH128" s="67">
        <v>0</v>
      </c>
      <c r="AI128" s="67">
        <v>0</v>
      </c>
      <c r="AJ128" s="67">
        <v>0</v>
      </c>
      <c r="AK128" s="67">
        <v>0</v>
      </c>
      <c r="AL128" s="67">
        <v>0</v>
      </c>
      <c r="AM128" s="67">
        <v>0</v>
      </c>
      <c r="AN128" s="67">
        <v>0</v>
      </c>
      <c r="AO128" s="67">
        <v>0</v>
      </c>
      <c r="AP128" s="67">
        <v>0</v>
      </c>
      <c r="AQ128" s="67">
        <v>0</v>
      </c>
      <c r="AR128" s="14">
        <v>26</v>
      </c>
    </row>
    <row r="129" spans="2:44" ht="57.75" customHeight="1">
      <c r="B129" s="42" t="s">
        <v>996</v>
      </c>
      <c r="C129" s="42" t="str">
        <f t="shared" si="12"/>
        <v>32</v>
      </c>
      <c r="D129" s="70" t="s">
        <v>896</v>
      </c>
      <c r="E129" s="44" t="s">
        <v>944</v>
      </c>
      <c r="F129" s="45" t="str">
        <f>VLOOKUP(D129,'[1]Model List'!D:Y,3,FALSE)</f>
        <v>Apr</v>
      </c>
      <c r="G129" s="54" t="str">
        <f>VLOOKUP(D129,'[1]Model List'!D:Y,5,FALSE)</f>
        <v>CORE</v>
      </c>
      <c r="H129" s="47" t="s">
        <v>1077</v>
      </c>
      <c r="I129" s="47" t="s">
        <v>1069</v>
      </c>
      <c r="J129" s="42" t="s">
        <v>1004</v>
      </c>
      <c r="K129" s="48" t="str">
        <f t="shared" si="11"/>
        <v>0532555008</v>
      </c>
      <c r="L129" s="45"/>
      <c r="M129" s="45"/>
      <c r="N129" s="49">
        <f>VLOOKUP(D129,'[1]Model List'!D:Q,11,FALSE)</f>
        <v>23.45</v>
      </c>
      <c r="O129" s="49">
        <f t="shared" si="13"/>
        <v>26.055555555555554</v>
      </c>
      <c r="P129" s="50">
        <v>190</v>
      </c>
      <c r="Q129" s="50">
        <v>30</v>
      </c>
      <c r="R129" s="51">
        <f t="shared" si="14"/>
        <v>10</v>
      </c>
      <c r="S129" s="51">
        <v>2</v>
      </c>
      <c r="T129" s="50">
        <f t="shared" si="15"/>
        <v>123.5</v>
      </c>
      <c r="U129" s="52">
        <f t="shared" si="16"/>
        <v>0.78902384165542061</v>
      </c>
      <c r="V129" s="50">
        <f t="shared" si="17"/>
        <v>5700</v>
      </c>
      <c r="W129" s="50">
        <f t="shared" si="18"/>
        <v>3705</v>
      </c>
      <c r="X129" s="50">
        <f t="shared" si="19"/>
        <v>781.66666666666663</v>
      </c>
      <c r="Y129" s="53">
        <f t="shared" si="20"/>
        <v>0.86286549707602345</v>
      </c>
      <c r="Z129" s="52">
        <f t="shared" si="21"/>
        <v>0.35</v>
      </c>
      <c r="AC129" s="65" t="s">
        <v>1276</v>
      </c>
      <c r="AD129" s="67">
        <v>5</v>
      </c>
      <c r="AE129" s="67">
        <v>8</v>
      </c>
      <c r="AF129" s="67">
        <v>8</v>
      </c>
      <c r="AG129" s="67">
        <v>4</v>
      </c>
      <c r="AH129" s="67">
        <v>0</v>
      </c>
      <c r="AI129" s="67">
        <v>0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0</v>
      </c>
      <c r="AR129" s="14">
        <v>25</v>
      </c>
    </row>
    <row r="130" spans="2:44" ht="57.75" customHeight="1">
      <c r="B130" s="42" t="s">
        <v>996</v>
      </c>
      <c r="C130" s="42" t="str">
        <f t="shared" si="12"/>
        <v>32</v>
      </c>
      <c r="D130" s="43" t="s">
        <v>896</v>
      </c>
      <c r="E130" s="44" t="s">
        <v>944</v>
      </c>
      <c r="F130" s="45" t="str">
        <f>VLOOKUP(D130,'[1]Model List'!D:Y,3,FALSE)</f>
        <v>Apr</v>
      </c>
      <c r="G130" s="54" t="str">
        <f>VLOOKUP(D130,'[1]Model List'!D:Y,5,FALSE)</f>
        <v>CORE</v>
      </c>
      <c r="H130" s="47" t="s">
        <v>988</v>
      </c>
      <c r="I130" s="47" t="s">
        <v>1069</v>
      </c>
      <c r="J130" s="42" t="s">
        <v>1078</v>
      </c>
      <c r="K130" s="48" t="str">
        <f t="shared" si="11"/>
        <v>0532555010</v>
      </c>
      <c r="L130" s="45"/>
      <c r="M130" s="45"/>
      <c r="N130" s="49">
        <f>VLOOKUP(D130,'[1]Model List'!D:Q,11,FALSE)</f>
        <v>23.45</v>
      </c>
      <c r="O130" s="49">
        <f t="shared" si="13"/>
        <v>26.055555555555554</v>
      </c>
      <c r="P130" s="50">
        <v>190</v>
      </c>
      <c r="Q130" s="50">
        <v>30</v>
      </c>
      <c r="R130" s="51">
        <f t="shared" si="14"/>
        <v>10</v>
      </c>
      <c r="S130" s="51">
        <v>2</v>
      </c>
      <c r="T130" s="50">
        <f t="shared" si="15"/>
        <v>123.5</v>
      </c>
      <c r="U130" s="52">
        <f t="shared" si="16"/>
        <v>0.78902384165542061</v>
      </c>
      <c r="V130" s="50">
        <f t="shared" si="17"/>
        <v>5700</v>
      </c>
      <c r="W130" s="50">
        <f t="shared" si="18"/>
        <v>3705</v>
      </c>
      <c r="X130" s="50">
        <f t="shared" si="19"/>
        <v>781.66666666666663</v>
      </c>
      <c r="Y130" s="53">
        <f t="shared" si="20"/>
        <v>0.86286549707602345</v>
      </c>
      <c r="Z130" s="52">
        <f t="shared" si="21"/>
        <v>0.35</v>
      </c>
      <c r="AC130" s="65" t="s">
        <v>1277</v>
      </c>
      <c r="AD130" s="67">
        <v>1</v>
      </c>
      <c r="AE130" s="67">
        <v>6</v>
      </c>
      <c r="AF130" s="67">
        <v>9</v>
      </c>
      <c r="AG130" s="67">
        <v>7</v>
      </c>
      <c r="AH130" s="67">
        <v>0</v>
      </c>
      <c r="AI130" s="67">
        <v>0</v>
      </c>
      <c r="AJ130" s="67">
        <v>0</v>
      </c>
      <c r="AK130" s="67">
        <v>0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0</v>
      </c>
      <c r="AR130" s="14">
        <v>23</v>
      </c>
    </row>
    <row r="131" spans="2:44" ht="57.75" customHeight="1">
      <c r="B131" s="42" t="s">
        <v>996</v>
      </c>
      <c r="C131" s="42" t="str">
        <f t="shared" si="12"/>
        <v>32</v>
      </c>
      <c r="D131" s="43" t="s">
        <v>896</v>
      </c>
      <c r="E131" s="44" t="s">
        <v>944</v>
      </c>
      <c r="F131" s="45" t="str">
        <f>VLOOKUP(D131,'[1]Model List'!D:Y,3,FALSE)</f>
        <v>Apr</v>
      </c>
      <c r="G131" s="54" t="str">
        <f>VLOOKUP(D131,'[1]Model List'!D:Y,5,FALSE)</f>
        <v>CORE</v>
      </c>
      <c r="H131" s="47" t="s">
        <v>1079</v>
      </c>
      <c r="I131" s="47" t="s">
        <v>1069</v>
      </c>
      <c r="J131" s="42" t="s">
        <v>1080</v>
      </c>
      <c r="K131" s="48" t="str">
        <f t="shared" si="11"/>
        <v>0532555011</v>
      </c>
      <c r="L131" s="45"/>
      <c r="M131" s="45"/>
      <c r="N131" s="49">
        <f>VLOOKUP(D131,'[1]Model List'!D:Q,11,FALSE)</f>
        <v>23.45</v>
      </c>
      <c r="O131" s="49">
        <f t="shared" si="13"/>
        <v>26.055555555555554</v>
      </c>
      <c r="P131" s="50">
        <v>190</v>
      </c>
      <c r="Q131" s="50">
        <v>30</v>
      </c>
      <c r="R131" s="51">
        <f t="shared" si="14"/>
        <v>10</v>
      </c>
      <c r="S131" s="51">
        <v>2</v>
      </c>
      <c r="T131" s="50">
        <f t="shared" si="15"/>
        <v>123.5</v>
      </c>
      <c r="U131" s="52">
        <f t="shared" si="16"/>
        <v>0.78902384165542061</v>
      </c>
      <c r="V131" s="50">
        <f t="shared" si="17"/>
        <v>5700</v>
      </c>
      <c r="W131" s="50">
        <f t="shared" si="18"/>
        <v>3705</v>
      </c>
      <c r="X131" s="50">
        <f t="shared" si="19"/>
        <v>781.66666666666663</v>
      </c>
      <c r="Y131" s="53">
        <f t="shared" si="20"/>
        <v>0.86286549707602345</v>
      </c>
      <c r="Z131" s="52">
        <f t="shared" si="21"/>
        <v>0.35</v>
      </c>
      <c r="AC131" s="65" t="s">
        <v>1278</v>
      </c>
      <c r="AD131" s="67">
        <v>4</v>
      </c>
      <c r="AE131" s="67">
        <v>6</v>
      </c>
      <c r="AF131" s="67">
        <v>8</v>
      </c>
      <c r="AG131" s="67">
        <v>6</v>
      </c>
      <c r="AH131" s="67">
        <v>0</v>
      </c>
      <c r="AI131" s="67">
        <v>0</v>
      </c>
      <c r="AJ131" s="67">
        <v>0</v>
      </c>
      <c r="AK131" s="67">
        <v>0</v>
      </c>
      <c r="AL131" s="67">
        <v>0</v>
      </c>
      <c r="AM131" s="67">
        <v>0</v>
      </c>
      <c r="AN131" s="67">
        <v>0</v>
      </c>
      <c r="AO131" s="67">
        <v>0</v>
      </c>
      <c r="AP131" s="67">
        <v>0</v>
      </c>
      <c r="AQ131" s="67">
        <v>0</v>
      </c>
      <c r="AR131" s="14">
        <v>24</v>
      </c>
    </row>
    <row r="132" spans="2:44" ht="57.75" customHeight="1">
      <c r="B132" s="42" t="s">
        <v>996</v>
      </c>
      <c r="C132" s="42" t="str">
        <f t="shared" si="12"/>
        <v>32</v>
      </c>
      <c r="D132" s="43" t="s">
        <v>884</v>
      </c>
      <c r="E132" s="44" t="s">
        <v>944</v>
      </c>
      <c r="F132" s="45" t="str">
        <f>VLOOKUP(D132,'[1]Model List'!D:Y,3,FALSE)</f>
        <v>Apr</v>
      </c>
      <c r="G132" s="54" t="str">
        <f>VLOOKUP(D132,'[1]Model List'!D:Y,5,FALSE)</f>
        <v>CORE</v>
      </c>
      <c r="H132" s="47" t="s">
        <v>986</v>
      </c>
      <c r="I132" s="47" t="s">
        <v>1069</v>
      </c>
      <c r="J132" s="42" t="s">
        <v>973</v>
      </c>
      <c r="K132" s="48" t="str">
        <f t="shared" si="11"/>
        <v>0532555101</v>
      </c>
      <c r="L132" s="45"/>
      <c r="M132" s="45"/>
      <c r="N132" s="49">
        <f>VLOOKUP(D132,'[1]Model List'!D:Q,11,FALSE)</f>
        <v>23.45</v>
      </c>
      <c r="O132" s="49">
        <f t="shared" si="13"/>
        <v>26.055555555555554</v>
      </c>
      <c r="P132" s="50">
        <v>190</v>
      </c>
      <c r="Q132" s="50">
        <v>30</v>
      </c>
      <c r="R132" s="51">
        <f t="shared" si="14"/>
        <v>10</v>
      </c>
      <c r="S132" s="51">
        <v>2</v>
      </c>
      <c r="T132" s="50">
        <f t="shared" si="15"/>
        <v>123.5</v>
      </c>
      <c r="U132" s="52">
        <f t="shared" si="16"/>
        <v>0.78902384165542061</v>
      </c>
      <c r="V132" s="50">
        <f t="shared" si="17"/>
        <v>5700</v>
      </c>
      <c r="W132" s="50">
        <f t="shared" si="18"/>
        <v>3705</v>
      </c>
      <c r="X132" s="50">
        <f t="shared" si="19"/>
        <v>781.66666666666663</v>
      </c>
      <c r="Y132" s="53">
        <f t="shared" si="20"/>
        <v>0.86286549707602345</v>
      </c>
      <c r="Z132" s="52">
        <f t="shared" si="21"/>
        <v>0.35</v>
      </c>
      <c r="AC132" s="65" t="s">
        <v>1279</v>
      </c>
      <c r="AD132" s="67">
        <v>0</v>
      </c>
      <c r="AE132" s="67">
        <v>4</v>
      </c>
      <c r="AF132" s="67">
        <v>6</v>
      </c>
      <c r="AG132" s="67">
        <v>4</v>
      </c>
      <c r="AH132" s="67">
        <v>0</v>
      </c>
      <c r="AI132" s="67">
        <v>0</v>
      </c>
      <c r="AJ132" s="67">
        <v>0</v>
      </c>
      <c r="AK132" s="67">
        <v>0</v>
      </c>
      <c r="AL132" s="67">
        <v>0</v>
      </c>
      <c r="AM132" s="67">
        <v>0</v>
      </c>
      <c r="AN132" s="67">
        <v>0</v>
      </c>
      <c r="AO132" s="67">
        <v>0</v>
      </c>
      <c r="AP132" s="67">
        <v>0</v>
      </c>
      <c r="AQ132" s="67">
        <v>0</v>
      </c>
      <c r="AR132" s="14">
        <v>14</v>
      </c>
    </row>
    <row r="133" spans="2:44" ht="57.75" customHeight="1">
      <c r="B133" s="42" t="s">
        <v>996</v>
      </c>
      <c r="C133" s="42" t="str">
        <f t="shared" si="12"/>
        <v>32</v>
      </c>
      <c r="D133" s="43" t="s">
        <v>884</v>
      </c>
      <c r="E133" s="44" t="s">
        <v>944</v>
      </c>
      <c r="F133" s="45" t="str">
        <f>VLOOKUP(D133,'[1]Model List'!D:Y,3,FALSE)</f>
        <v>Apr</v>
      </c>
      <c r="G133" s="54" t="str">
        <f>VLOOKUP(D133,'[1]Model List'!D:Y,5,FALSE)</f>
        <v>CORE</v>
      </c>
      <c r="H133" s="47" t="s">
        <v>1081</v>
      </c>
      <c r="I133" s="47" t="s">
        <v>1069</v>
      </c>
      <c r="J133" s="42" t="s">
        <v>1000</v>
      </c>
      <c r="K133" s="48" t="str">
        <f t="shared" si="11"/>
        <v>0532555104</v>
      </c>
      <c r="L133" s="45"/>
      <c r="M133" s="45"/>
      <c r="N133" s="49">
        <f>VLOOKUP(D133,'[1]Model List'!D:Q,11,FALSE)</f>
        <v>23.45</v>
      </c>
      <c r="O133" s="49">
        <f t="shared" si="13"/>
        <v>26.055555555555554</v>
      </c>
      <c r="P133" s="50">
        <v>190</v>
      </c>
      <c r="Q133" s="50">
        <v>30</v>
      </c>
      <c r="R133" s="51">
        <f t="shared" si="14"/>
        <v>10</v>
      </c>
      <c r="S133" s="51">
        <v>2</v>
      </c>
      <c r="T133" s="50">
        <f t="shared" si="15"/>
        <v>123.5</v>
      </c>
      <c r="U133" s="52">
        <f t="shared" si="16"/>
        <v>0.78902384165542061</v>
      </c>
      <c r="V133" s="50">
        <f t="shared" si="17"/>
        <v>5700</v>
      </c>
      <c r="W133" s="50">
        <f t="shared" si="18"/>
        <v>3705</v>
      </c>
      <c r="X133" s="50">
        <f t="shared" si="19"/>
        <v>781.66666666666663</v>
      </c>
      <c r="Y133" s="53">
        <f t="shared" si="20"/>
        <v>0.86286549707602345</v>
      </c>
      <c r="Z133" s="52">
        <f t="shared" si="21"/>
        <v>0.35</v>
      </c>
      <c r="AC133" s="65" t="s">
        <v>1280</v>
      </c>
      <c r="AD133" s="67">
        <v>0</v>
      </c>
      <c r="AE133" s="67">
        <v>4</v>
      </c>
      <c r="AF133" s="67">
        <v>10</v>
      </c>
      <c r="AG133" s="67">
        <v>7</v>
      </c>
      <c r="AH133" s="67">
        <v>0</v>
      </c>
      <c r="AI133" s="67">
        <v>0</v>
      </c>
      <c r="AJ133" s="67">
        <v>0</v>
      </c>
      <c r="AK133" s="67">
        <v>0</v>
      </c>
      <c r="AL133" s="67">
        <v>0</v>
      </c>
      <c r="AM133" s="67">
        <v>0</v>
      </c>
      <c r="AN133" s="67">
        <v>0</v>
      </c>
      <c r="AO133" s="67">
        <v>0</v>
      </c>
      <c r="AP133" s="67">
        <v>0</v>
      </c>
      <c r="AQ133" s="67">
        <v>0</v>
      </c>
      <c r="AR133" s="14">
        <v>21</v>
      </c>
    </row>
    <row r="134" spans="2:44" ht="57.75" customHeight="1">
      <c r="B134" s="42" t="s">
        <v>996</v>
      </c>
      <c r="C134" s="42" t="str">
        <f t="shared" si="12"/>
        <v>32</v>
      </c>
      <c r="D134" s="43" t="s">
        <v>884</v>
      </c>
      <c r="E134" s="44" t="s">
        <v>944</v>
      </c>
      <c r="F134" s="45" t="str">
        <f>VLOOKUP(D134,'[1]Model List'!D:Y,3,FALSE)</f>
        <v>Apr</v>
      </c>
      <c r="G134" s="54" t="str">
        <f>VLOOKUP(D134,'[1]Model List'!D:Y,5,FALSE)</f>
        <v>CORE</v>
      </c>
      <c r="H134" s="47" t="s">
        <v>1082</v>
      </c>
      <c r="I134" s="47" t="s">
        <v>1069</v>
      </c>
      <c r="J134" s="42" t="s">
        <v>1013</v>
      </c>
      <c r="K134" s="48" t="str">
        <f t="shared" si="11"/>
        <v>0532555105</v>
      </c>
      <c r="L134" s="45"/>
      <c r="M134" s="45"/>
      <c r="N134" s="49">
        <f>VLOOKUP(D134,'[1]Model List'!D:Q,11,FALSE)</f>
        <v>23.45</v>
      </c>
      <c r="O134" s="49">
        <f t="shared" si="13"/>
        <v>26.055555555555554</v>
      </c>
      <c r="P134" s="50">
        <v>190</v>
      </c>
      <c r="Q134" s="50">
        <v>30</v>
      </c>
      <c r="R134" s="51">
        <f t="shared" si="14"/>
        <v>10</v>
      </c>
      <c r="S134" s="51">
        <v>2</v>
      </c>
      <c r="T134" s="50">
        <f t="shared" si="15"/>
        <v>123.5</v>
      </c>
      <c r="U134" s="52">
        <f t="shared" si="16"/>
        <v>0.78902384165542061</v>
      </c>
      <c r="V134" s="50">
        <f t="shared" si="17"/>
        <v>5700</v>
      </c>
      <c r="W134" s="50">
        <f t="shared" si="18"/>
        <v>3705</v>
      </c>
      <c r="X134" s="50">
        <f t="shared" si="19"/>
        <v>781.66666666666663</v>
      </c>
      <c r="Y134" s="53">
        <f t="shared" si="20"/>
        <v>0.86286549707602345</v>
      </c>
      <c r="Z134" s="52">
        <f t="shared" si="21"/>
        <v>0.35</v>
      </c>
      <c r="AC134" s="65" t="s">
        <v>1281</v>
      </c>
      <c r="AD134" s="67">
        <v>0</v>
      </c>
      <c r="AE134" s="67">
        <v>4</v>
      </c>
      <c r="AF134" s="67">
        <v>9</v>
      </c>
      <c r="AG134" s="67">
        <v>7</v>
      </c>
      <c r="AH134" s="67">
        <v>0</v>
      </c>
      <c r="AI134" s="67">
        <v>0</v>
      </c>
      <c r="AJ134" s="67">
        <v>0</v>
      </c>
      <c r="AK134" s="67">
        <v>0</v>
      </c>
      <c r="AL134" s="67">
        <v>0</v>
      </c>
      <c r="AM134" s="67">
        <v>0</v>
      </c>
      <c r="AN134" s="67">
        <v>0</v>
      </c>
      <c r="AO134" s="67">
        <v>0</v>
      </c>
      <c r="AP134" s="67">
        <v>0</v>
      </c>
      <c r="AQ134" s="67">
        <v>0</v>
      </c>
      <c r="AR134" s="14">
        <v>20</v>
      </c>
    </row>
    <row r="135" spans="2:44" ht="57.75" customHeight="1">
      <c r="B135" s="42" t="s">
        <v>996</v>
      </c>
      <c r="C135" s="42" t="str">
        <f t="shared" si="12"/>
        <v>32</v>
      </c>
      <c r="D135" s="43" t="s">
        <v>884</v>
      </c>
      <c r="E135" s="44" t="s">
        <v>944</v>
      </c>
      <c r="F135" s="45" t="str">
        <f>VLOOKUP(D135,'[1]Model List'!D:Y,3,FALSE)</f>
        <v>Apr</v>
      </c>
      <c r="G135" s="54" t="str">
        <f>VLOOKUP(D135,'[1]Model List'!D:Y,5,FALSE)</f>
        <v>CORE</v>
      </c>
      <c r="H135" s="47" t="s">
        <v>988</v>
      </c>
      <c r="I135" s="47" t="s">
        <v>1069</v>
      </c>
      <c r="J135" s="42" t="s">
        <v>1001</v>
      </c>
      <c r="K135" s="48" t="str">
        <f t="shared" si="11"/>
        <v>0532555106</v>
      </c>
      <c r="L135" s="45"/>
      <c r="M135" s="45"/>
      <c r="N135" s="49">
        <f>VLOOKUP(D135,'[1]Model List'!D:Q,11,FALSE)</f>
        <v>23.45</v>
      </c>
      <c r="O135" s="49">
        <f t="shared" si="13"/>
        <v>26.055555555555554</v>
      </c>
      <c r="P135" s="50">
        <v>190</v>
      </c>
      <c r="Q135" s="50">
        <v>30</v>
      </c>
      <c r="R135" s="51">
        <f t="shared" si="14"/>
        <v>10</v>
      </c>
      <c r="S135" s="51">
        <v>2</v>
      </c>
      <c r="T135" s="50">
        <f t="shared" si="15"/>
        <v>123.5</v>
      </c>
      <c r="U135" s="52">
        <f t="shared" si="16"/>
        <v>0.78902384165542061</v>
      </c>
      <c r="V135" s="50">
        <f t="shared" si="17"/>
        <v>5700</v>
      </c>
      <c r="W135" s="50">
        <f t="shared" si="18"/>
        <v>3705</v>
      </c>
      <c r="X135" s="50">
        <f t="shared" si="19"/>
        <v>781.66666666666663</v>
      </c>
      <c r="Y135" s="53">
        <f t="shared" si="20"/>
        <v>0.86286549707602345</v>
      </c>
      <c r="Z135" s="52">
        <f t="shared" si="21"/>
        <v>0.35</v>
      </c>
      <c r="AC135" s="65" t="s">
        <v>1282</v>
      </c>
      <c r="AD135" s="67">
        <v>0</v>
      </c>
      <c r="AE135" s="67">
        <v>6</v>
      </c>
      <c r="AF135" s="67">
        <v>10</v>
      </c>
      <c r="AG135" s="67">
        <v>7</v>
      </c>
      <c r="AH135" s="67">
        <v>0</v>
      </c>
      <c r="AI135" s="67">
        <v>0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14">
        <v>23</v>
      </c>
    </row>
    <row r="136" spans="2:44" ht="57.75" customHeight="1">
      <c r="B136" s="42" t="s">
        <v>996</v>
      </c>
      <c r="C136" s="42" t="str">
        <f t="shared" si="12"/>
        <v>32</v>
      </c>
      <c r="D136" s="43" t="s">
        <v>915</v>
      </c>
      <c r="E136" s="44" t="s">
        <v>944</v>
      </c>
      <c r="F136" s="45" t="str">
        <f>VLOOKUP(D136,'[1]Model List'!D:Y,3,FALSE)</f>
        <v>Apr</v>
      </c>
      <c r="G136" s="54" t="str">
        <f>VLOOKUP(D136,'[1]Model List'!D:Y,5,FALSE)</f>
        <v>MOVABLE</v>
      </c>
      <c r="H136" s="47" t="s">
        <v>986</v>
      </c>
      <c r="I136" s="47" t="s">
        <v>1083</v>
      </c>
      <c r="J136" s="42" t="s">
        <v>973</v>
      </c>
      <c r="K136" s="48" t="str">
        <f t="shared" ref="K136:K199" si="22">D136&amp;J136</f>
        <v>0532555701</v>
      </c>
      <c r="L136" s="45"/>
      <c r="M136" s="45"/>
      <c r="N136" s="49">
        <f>VLOOKUP(D136,'[1]Model List'!D:Q,11,FALSE)</f>
        <v>26.9</v>
      </c>
      <c r="O136" s="49">
        <f t="shared" si="13"/>
        <v>29.888888888888886</v>
      </c>
      <c r="P136" s="50">
        <v>260</v>
      </c>
      <c r="Q136" s="50">
        <v>30</v>
      </c>
      <c r="R136" s="51">
        <f t="shared" si="14"/>
        <v>10</v>
      </c>
      <c r="S136" s="51">
        <v>2</v>
      </c>
      <c r="T136" s="50">
        <f t="shared" si="15"/>
        <v>169</v>
      </c>
      <c r="U136" s="52">
        <f t="shared" si="16"/>
        <v>0.82314266929651547</v>
      </c>
      <c r="V136" s="50">
        <f t="shared" si="17"/>
        <v>7800</v>
      </c>
      <c r="W136" s="50">
        <f t="shared" si="18"/>
        <v>5070</v>
      </c>
      <c r="X136" s="50">
        <f t="shared" si="19"/>
        <v>896.66666666666652</v>
      </c>
      <c r="Y136" s="53">
        <f t="shared" si="20"/>
        <v>0.88504273504273501</v>
      </c>
      <c r="Z136" s="52">
        <f t="shared" si="21"/>
        <v>0.35</v>
      </c>
      <c r="AC136" s="65" t="s">
        <v>1293</v>
      </c>
      <c r="AD136" s="67">
        <v>5</v>
      </c>
      <c r="AE136" s="67">
        <v>9</v>
      </c>
      <c r="AF136" s="67">
        <v>7</v>
      </c>
      <c r="AG136" s="67">
        <v>6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14">
        <v>27</v>
      </c>
    </row>
    <row r="137" spans="2:44" ht="57.75" customHeight="1">
      <c r="B137" s="42" t="s">
        <v>996</v>
      </c>
      <c r="C137" s="42" t="str">
        <f t="shared" ref="C137:C200" si="23">MID(D137,3,2)</f>
        <v>32</v>
      </c>
      <c r="D137" s="43" t="s">
        <v>915</v>
      </c>
      <c r="E137" s="44" t="s">
        <v>944</v>
      </c>
      <c r="F137" s="45" t="str">
        <f>VLOOKUP(D137,'[1]Model List'!D:Y,3,FALSE)</f>
        <v>Apr</v>
      </c>
      <c r="G137" s="54" t="str">
        <f>VLOOKUP(D137,'[1]Model List'!D:Y,5,FALSE)</f>
        <v>MOVABLE</v>
      </c>
      <c r="H137" s="47" t="s">
        <v>988</v>
      </c>
      <c r="I137" s="47" t="s">
        <v>1083</v>
      </c>
      <c r="J137" s="42" t="s">
        <v>1000</v>
      </c>
      <c r="K137" s="48" t="str">
        <f t="shared" si="22"/>
        <v>0532555704</v>
      </c>
      <c r="L137" s="45"/>
      <c r="M137" s="45"/>
      <c r="N137" s="49">
        <f>VLOOKUP(D137,'[1]Model List'!D:Q,11,FALSE)</f>
        <v>26.9</v>
      </c>
      <c r="O137" s="49">
        <f t="shared" ref="O137:O200" si="24">N137/0.9</f>
        <v>29.888888888888886</v>
      </c>
      <c r="P137" s="50">
        <v>260</v>
      </c>
      <c r="Q137" s="50">
        <v>30</v>
      </c>
      <c r="R137" s="51">
        <f t="shared" ref="R137:R200" si="25">Q137/3</f>
        <v>10</v>
      </c>
      <c r="S137" s="51">
        <v>2</v>
      </c>
      <c r="T137" s="50">
        <f t="shared" ref="T137:T200" si="26">P137*0.65</f>
        <v>169</v>
      </c>
      <c r="U137" s="52">
        <f t="shared" ref="U137:U200" si="27">(T137-N137/0.9)/T137</f>
        <v>0.82314266929651547</v>
      </c>
      <c r="V137" s="50">
        <f t="shared" ref="V137:V200" si="28">Q137*P137</f>
        <v>7800</v>
      </c>
      <c r="W137" s="50">
        <f t="shared" ref="W137:W200" si="29">Q137*T137</f>
        <v>5070</v>
      </c>
      <c r="X137" s="50">
        <f t="shared" ref="X137:X200" si="30">N137/0.9*Q137</f>
        <v>896.66666666666652</v>
      </c>
      <c r="Y137" s="53">
        <f t="shared" ref="Y137:Y200" si="31">1-(N137/0.9)/P137</f>
        <v>0.88504273504273501</v>
      </c>
      <c r="Z137" s="52">
        <f t="shared" ref="Z137:Z200" si="32">(P137-T137)/P137</f>
        <v>0.35</v>
      </c>
      <c r="AC137" s="65" t="s">
        <v>1294</v>
      </c>
      <c r="AD137" s="67">
        <v>5</v>
      </c>
      <c r="AE137" s="67">
        <v>6</v>
      </c>
      <c r="AF137" s="67">
        <v>10</v>
      </c>
      <c r="AG137" s="67">
        <v>7</v>
      </c>
      <c r="AH137" s="67">
        <v>0</v>
      </c>
      <c r="AI137" s="67">
        <v>0</v>
      </c>
      <c r="AJ137" s="67">
        <v>0</v>
      </c>
      <c r="AK137" s="67">
        <v>0</v>
      </c>
      <c r="AL137" s="67">
        <v>0</v>
      </c>
      <c r="AM137" s="67">
        <v>0</v>
      </c>
      <c r="AN137" s="67">
        <v>0</v>
      </c>
      <c r="AO137" s="67">
        <v>0</v>
      </c>
      <c r="AP137" s="67">
        <v>0</v>
      </c>
      <c r="AQ137" s="67">
        <v>0</v>
      </c>
      <c r="AR137" s="14">
        <v>28</v>
      </c>
    </row>
    <row r="138" spans="2:44" ht="57.75" customHeight="1">
      <c r="B138" s="42" t="s">
        <v>996</v>
      </c>
      <c r="C138" s="42" t="str">
        <f t="shared" si="23"/>
        <v>32</v>
      </c>
      <c r="D138" s="43" t="s">
        <v>915</v>
      </c>
      <c r="E138" s="44" t="s">
        <v>944</v>
      </c>
      <c r="F138" s="45" t="str">
        <f>VLOOKUP(D138,'[1]Model List'!D:Y,3,FALSE)</f>
        <v>Apr</v>
      </c>
      <c r="G138" s="54" t="str">
        <f>VLOOKUP(D138,'[1]Model List'!D:Y,5,FALSE)</f>
        <v>MOVABLE</v>
      </c>
      <c r="H138" s="47" t="s">
        <v>1084</v>
      </c>
      <c r="I138" s="47" t="s">
        <v>1083</v>
      </c>
      <c r="J138" s="42" t="s">
        <v>1013</v>
      </c>
      <c r="K138" s="48" t="str">
        <f t="shared" si="22"/>
        <v>0532555705</v>
      </c>
      <c r="L138" s="45"/>
      <c r="M138" s="45"/>
      <c r="N138" s="49">
        <f>VLOOKUP(D138,'[1]Model List'!D:Q,11,FALSE)</f>
        <v>26.9</v>
      </c>
      <c r="O138" s="49">
        <f t="shared" si="24"/>
        <v>29.888888888888886</v>
      </c>
      <c r="P138" s="50">
        <v>260</v>
      </c>
      <c r="Q138" s="50">
        <v>30</v>
      </c>
      <c r="R138" s="51">
        <f t="shared" si="25"/>
        <v>10</v>
      </c>
      <c r="S138" s="51">
        <v>2</v>
      </c>
      <c r="T138" s="50">
        <f t="shared" si="26"/>
        <v>169</v>
      </c>
      <c r="U138" s="52">
        <f t="shared" si="27"/>
        <v>0.82314266929651547</v>
      </c>
      <c r="V138" s="50">
        <f t="shared" si="28"/>
        <v>7800</v>
      </c>
      <c r="W138" s="50">
        <f t="shared" si="29"/>
        <v>5070</v>
      </c>
      <c r="X138" s="50">
        <f t="shared" si="30"/>
        <v>896.66666666666652</v>
      </c>
      <c r="Y138" s="53">
        <f t="shared" si="31"/>
        <v>0.88504273504273501</v>
      </c>
      <c r="Z138" s="52">
        <f t="shared" si="32"/>
        <v>0.35</v>
      </c>
      <c r="AC138" s="65" t="s">
        <v>1295</v>
      </c>
      <c r="AD138" s="67">
        <v>2</v>
      </c>
      <c r="AE138" s="67">
        <v>6</v>
      </c>
      <c r="AF138" s="67">
        <v>8</v>
      </c>
      <c r="AG138" s="67">
        <v>7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4">
        <v>23</v>
      </c>
    </row>
    <row r="139" spans="2:44" ht="57.75" customHeight="1">
      <c r="B139" s="42" t="s">
        <v>996</v>
      </c>
      <c r="C139" s="42" t="str">
        <f t="shared" si="23"/>
        <v>32</v>
      </c>
      <c r="D139" s="70" t="s">
        <v>880</v>
      </c>
      <c r="E139" s="44" t="s">
        <v>944</v>
      </c>
      <c r="F139" s="45" t="str">
        <f>VLOOKUP(D139,'[1]Model List'!D:Y,3,FALSE)</f>
        <v>Apr</v>
      </c>
      <c r="G139" s="54" t="str">
        <f>VLOOKUP(D139,'[1]Model List'!D:Y,5,FALSE)</f>
        <v>CORE</v>
      </c>
      <c r="H139" s="47" t="s">
        <v>1085</v>
      </c>
      <c r="I139" s="47" t="s">
        <v>1069</v>
      </c>
      <c r="J139" s="42" t="s">
        <v>1002</v>
      </c>
      <c r="K139" s="48" t="str">
        <f t="shared" si="22"/>
        <v>0532555203</v>
      </c>
      <c r="L139" s="45"/>
      <c r="M139" s="45"/>
      <c r="N139" s="49">
        <f>VLOOKUP(D139,'[1]Model List'!D:Q,11,FALSE)</f>
        <v>43.63</v>
      </c>
      <c r="O139" s="49">
        <f t="shared" si="24"/>
        <v>48.477777777777781</v>
      </c>
      <c r="P139" s="50">
        <v>260</v>
      </c>
      <c r="Q139" s="50">
        <v>50</v>
      </c>
      <c r="R139" s="51">
        <f t="shared" si="25"/>
        <v>16.666666666666668</v>
      </c>
      <c r="S139" s="51">
        <v>2</v>
      </c>
      <c r="T139" s="50">
        <f t="shared" si="26"/>
        <v>169</v>
      </c>
      <c r="U139" s="52">
        <f t="shared" si="27"/>
        <v>0.71314924391847467</v>
      </c>
      <c r="V139" s="50">
        <f t="shared" si="28"/>
        <v>13000</v>
      </c>
      <c r="W139" s="50">
        <f t="shared" si="29"/>
        <v>8450</v>
      </c>
      <c r="X139" s="50">
        <f t="shared" si="30"/>
        <v>2423.8888888888891</v>
      </c>
      <c r="Y139" s="53">
        <f t="shared" si="31"/>
        <v>0.81354700854700857</v>
      </c>
      <c r="Z139" s="52">
        <f t="shared" si="32"/>
        <v>0.35</v>
      </c>
      <c r="AC139" s="65" t="s">
        <v>1283</v>
      </c>
      <c r="AD139" s="67">
        <v>8</v>
      </c>
      <c r="AE139" s="67">
        <v>11</v>
      </c>
      <c r="AF139" s="67">
        <v>6</v>
      </c>
      <c r="AG139" s="67">
        <v>5</v>
      </c>
      <c r="AH139" s="67">
        <v>0</v>
      </c>
      <c r="AI139" s="67">
        <v>0</v>
      </c>
      <c r="AJ139" s="67">
        <v>0</v>
      </c>
      <c r="AK139" s="67">
        <v>0</v>
      </c>
      <c r="AL139" s="67">
        <v>0</v>
      </c>
      <c r="AM139" s="67">
        <v>0</v>
      </c>
      <c r="AN139" s="67">
        <v>0</v>
      </c>
      <c r="AO139" s="67">
        <v>0</v>
      </c>
      <c r="AP139" s="67">
        <v>0</v>
      </c>
      <c r="AQ139" s="67">
        <v>0</v>
      </c>
      <c r="AR139" s="14">
        <v>30</v>
      </c>
    </row>
    <row r="140" spans="2:44" ht="57.75" customHeight="1">
      <c r="B140" s="42" t="s">
        <v>996</v>
      </c>
      <c r="C140" s="42" t="str">
        <f t="shared" si="23"/>
        <v>32</v>
      </c>
      <c r="D140" s="70" t="s">
        <v>880</v>
      </c>
      <c r="E140" s="44" t="s">
        <v>944</v>
      </c>
      <c r="F140" s="45" t="str">
        <f>VLOOKUP(D140,'[1]Model List'!D:Y,3,FALSE)</f>
        <v>Apr</v>
      </c>
      <c r="G140" s="54" t="str">
        <f>VLOOKUP(D140,'[1]Model List'!D:Y,5,FALSE)</f>
        <v>CORE</v>
      </c>
      <c r="H140" s="47" t="s">
        <v>997</v>
      </c>
      <c r="I140" s="47" t="s">
        <v>1069</v>
      </c>
      <c r="J140" s="42" t="s">
        <v>1000</v>
      </c>
      <c r="K140" s="48" t="str">
        <f t="shared" si="22"/>
        <v>0532555204</v>
      </c>
      <c r="L140" s="45"/>
      <c r="M140" s="45"/>
      <c r="N140" s="49">
        <f>VLOOKUP(D140,'[1]Model List'!D:Q,11,FALSE)</f>
        <v>43.63</v>
      </c>
      <c r="O140" s="49">
        <f t="shared" si="24"/>
        <v>48.477777777777781</v>
      </c>
      <c r="P140" s="50">
        <v>260</v>
      </c>
      <c r="Q140" s="50">
        <v>50</v>
      </c>
      <c r="R140" s="51">
        <f t="shared" si="25"/>
        <v>16.666666666666668</v>
      </c>
      <c r="S140" s="51">
        <v>2</v>
      </c>
      <c r="T140" s="50">
        <f t="shared" si="26"/>
        <v>169</v>
      </c>
      <c r="U140" s="52">
        <f t="shared" si="27"/>
        <v>0.71314924391847467</v>
      </c>
      <c r="V140" s="50">
        <f t="shared" si="28"/>
        <v>13000</v>
      </c>
      <c r="W140" s="50">
        <f t="shared" si="29"/>
        <v>8450</v>
      </c>
      <c r="X140" s="50">
        <f t="shared" si="30"/>
        <v>2423.8888888888891</v>
      </c>
      <c r="Y140" s="53">
        <f t="shared" si="31"/>
        <v>0.81354700854700857</v>
      </c>
      <c r="Z140" s="52">
        <f t="shared" si="32"/>
        <v>0.35</v>
      </c>
      <c r="AC140" s="65" t="s">
        <v>1284</v>
      </c>
      <c r="AD140" s="67">
        <v>9</v>
      </c>
      <c r="AE140" s="67">
        <v>9</v>
      </c>
      <c r="AF140" s="67">
        <v>13</v>
      </c>
      <c r="AG140" s="67">
        <v>6</v>
      </c>
      <c r="AH140" s="67">
        <v>0</v>
      </c>
      <c r="AI140" s="67">
        <v>0</v>
      </c>
      <c r="AJ140" s="67">
        <v>0</v>
      </c>
      <c r="AK140" s="67">
        <v>0</v>
      </c>
      <c r="AL140" s="67">
        <v>0</v>
      </c>
      <c r="AM140" s="67">
        <v>0</v>
      </c>
      <c r="AN140" s="67">
        <v>0</v>
      </c>
      <c r="AO140" s="67">
        <v>0</v>
      </c>
      <c r="AP140" s="67">
        <v>0</v>
      </c>
      <c r="AQ140" s="67">
        <v>0</v>
      </c>
      <c r="AR140" s="14">
        <v>37</v>
      </c>
    </row>
    <row r="141" spans="2:44" ht="57.75" customHeight="1">
      <c r="B141" s="42" t="s">
        <v>996</v>
      </c>
      <c r="C141" s="42" t="str">
        <f t="shared" si="23"/>
        <v>32</v>
      </c>
      <c r="D141" s="43" t="s">
        <v>893</v>
      </c>
      <c r="E141" s="44" t="s">
        <v>944</v>
      </c>
      <c r="F141" s="45" t="str">
        <f>VLOOKUP(D141,'[1]Model List'!D:Y,3,FALSE)</f>
        <v>Apr</v>
      </c>
      <c r="G141" s="54" t="str">
        <f>VLOOKUP(D141,'[1]Model List'!D:Y,5,FALSE)</f>
        <v>CORE</v>
      </c>
      <c r="H141" s="47" t="s">
        <v>986</v>
      </c>
      <c r="I141" s="47" t="s">
        <v>1069</v>
      </c>
      <c r="J141" s="42" t="s">
        <v>973</v>
      </c>
      <c r="K141" s="48" t="str">
        <f t="shared" si="22"/>
        <v>0532555301</v>
      </c>
      <c r="L141" s="45"/>
      <c r="M141" s="45"/>
      <c r="N141" s="49">
        <f>VLOOKUP(D141,'[1]Model List'!D:Q,11,FALSE)</f>
        <v>37.06</v>
      </c>
      <c r="O141" s="49">
        <f t="shared" si="24"/>
        <v>41.177777777777777</v>
      </c>
      <c r="P141" s="50">
        <v>230</v>
      </c>
      <c r="Q141" s="50">
        <v>30</v>
      </c>
      <c r="R141" s="51">
        <f t="shared" si="25"/>
        <v>10</v>
      </c>
      <c r="S141" s="51">
        <v>2</v>
      </c>
      <c r="T141" s="50">
        <f t="shared" si="26"/>
        <v>149.5</v>
      </c>
      <c r="U141" s="52">
        <f t="shared" si="27"/>
        <v>0.72456335934596805</v>
      </c>
      <c r="V141" s="50">
        <f t="shared" si="28"/>
        <v>6900</v>
      </c>
      <c r="W141" s="50">
        <f t="shared" si="29"/>
        <v>4485</v>
      </c>
      <c r="X141" s="50">
        <f t="shared" si="30"/>
        <v>1235.3333333333333</v>
      </c>
      <c r="Y141" s="53">
        <f t="shared" si="31"/>
        <v>0.82096618357487927</v>
      </c>
      <c r="Z141" s="52">
        <f t="shared" si="32"/>
        <v>0.35</v>
      </c>
      <c r="AC141" s="65" t="s">
        <v>1285</v>
      </c>
      <c r="AD141" s="67">
        <v>2</v>
      </c>
      <c r="AE141" s="67">
        <v>0</v>
      </c>
      <c r="AF141" s="67">
        <v>5</v>
      </c>
      <c r="AG141" s="67">
        <v>2</v>
      </c>
      <c r="AH141" s="67">
        <v>0</v>
      </c>
      <c r="AI141" s="67">
        <v>0</v>
      </c>
      <c r="AJ141" s="67">
        <v>0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</v>
      </c>
      <c r="AQ141" s="67">
        <v>0</v>
      </c>
      <c r="AR141" s="14">
        <v>9</v>
      </c>
    </row>
    <row r="142" spans="2:44" ht="57.75" customHeight="1">
      <c r="B142" s="42" t="s">
        <v>996</v>
      </c>
      <c r="C142" s="42" t="str">
        <f t="shared" si="23"/>
        <v>32</v>
      </c>
      <c r="D142" s="43" t="s">
        <v>893</v>
      </c>
      <c r="E142" s="44" t="s">
        <v>944</v>
      </c>
      <c r="F142" s="45" t="str">
        <f>VLOOKUP(D142,'[1]Model List'!D:Y,3,FALSE)</f>
        <v>Apr</v>
      </c>
      <c r="G142" s="54" t="str">
        <f>VLOOKUP(D142,'[1]Model List'!D:Y,5,FALSE)</f>
        <v>CORE</v>
      </c>
      <c r="H142" s="47" t="s">
        <v>988</v>
      </c>
      <c r="I142" s="47" t="s">
        <v>1069</v>
      </c>
      <c r="J142" s="42" t="s">
        <v>1013</v>
      </c>
      <c r="K142" s="48" t="str">
        <f t="shared" si="22"/>
        <v>0532555305</v>
      </c>
      <c r="L142" s="45"/>
      <c r="M142" s="45"/>
      <c r="N142" s="49">
        <f>VLOOKUP(D142,'[1]Model List'!D:Q,11,FALSE)</f>
        <v>37.06</v>
      </c>
      <c r="O142" s="49">
        <f t="shared" si="24"/>
        <v>41.177777777777777</v>
      </c>
      <c r="P142" s="50">
        <v>230</v>
      </c>
      <c r="Q142" s="50">
        <v>30</v>
      </c>
      <c r="R142" s="51">
        <f t="shared" si="25"/>
        <v>10</v>
      </c>
      <c r="S142" s="51">
        <v>2</v>
      </c>
      <c r="T142" s="50">
        <f t="shared" si="26"/>
        <v>149.5</v>
      </c>
      <c r="U142" s="52">
        <f t="shared" si="27"/>
        <v>0.72456335934596805</v>
      </c>
      <c r="V142" s="50">
        <f t="shared" si="28"/>
        <v>6900</v>
      </c>
      <c r="W142" s="50">
        <f t="shared" si="29"/>
        <v>4485</v>
      </c>
      <c r="X142" s="50">
        <f t="shared" si="30"/>
        <v>1235.3333333333333</v>
      </c>
      <c r="Y142" s="53">
        <f t="shared" si="31"/>
        <v>0.82096618357487927</v>
      </c>
      <c r="Z142" s="52">
        <f t="shared" si="32"/>
        <v>0.35</v>
      </c>
      <c r="AC142" s="65" t="s">
        <v>1286</v>
      </c>
      <c r="AD142" s="67">
        <v>5</v>
      </c>
      <c r="AE142" s="67">
        <v>4</v>
      </c>
      <c r="AF142" s="67">
        <v>10</v>
      </c>
      <c r="AG142" s="67">
        <v>5</v>
      </c>
      <c r="AH142" s="67">
        <v>0</v>
      </c>
      <c r="AI142" s="67">
        <v>0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14">
        <v>24</v>
      </c>
    </row>
    <row r="143" spans="2:44" ht="57.75" customHeight="1">
      <c r="B143" s="42" t="s">
        <v>996</v>
      </c>
      <c r="C143" s="42" t="str">
        <f t="shared" si="23"/>
        <v>32</v>
      </c>
      <c r="D143" s="70" t="s">
        <v>863</v>
      </c>
      <c r="E143" s="44" t="s">
        <v>944</v>
      </c>
      <c r="F143" s="45" t="str">
        <f>VLOOKUP(D143,'[1]Model List'!D:Y,3,FALSE)</f>
        <v>Apr</v>
      </c>
      <c r="G143" s="54" t="str">
        <f>VLOOKUP(D143,'[1]Model List'!D:Y,5,FALSE)</f>
        <v>MOVABLE</v>
      </c>
      <c r="H143" s="47" t="s">
        <v>1086</v>
      </c>
      <c r="I143" s="47" t="s">
        <v>1087</v>
      </c>
      <c r="J143" s="42" t="s">
        <v>973</v>
      </c>
      <c r="K143" s="48" t="str">
        <f t="shared" si="22"/>
        <v>0532555801</v>
      </c>
      <c r="L143" s="45"/>
      <c r="M143" s="45"/>
      <c r="N143" s="49">
        <f>VLOOKUP(D143,'[1]Model List'!D:Q,11,FALSE)</f>
        <v>21.8</v>
      </c>
      <c r="O143" s="49">
        <f t="shared" si="24"/>
        <v>24.222222222222221</v>
      </c>
      <c r="P143" s="50">
        <v>230</v>
      </c>
      <c r="Q143" s="50">
        <v>40</v>
      </c>
      <c r="R143" s="51">
        <f t="shared" si="25"/>
        <v>13.333333333333334</v>
      </c>
      <c r="S143" s="51">
        <v>2</v>
      </c>
      <c r="T143" s="50">
        <f t="shared" si="26"/>
        <v>149.5</v>
      </c>
      <c r="U143" s="52">
        <f t="shared" si="27"/>
        <v>0.83797844667409882</v>
      </c>
      <c r="V143" s="50">
        <f t="shared" si="28"/>
        <v>9200</v>
      </c>
      <c r="W143" s="50">
        <f t="shared" si="29"/>
        <v>5980</v>
      </c>
      <c r="X143" s="50">
        <f t="shared" si="30"/>
        <v>968.88888888888891</v>
      </c>
      <c r="Y143" s="53">
        <f t="shared" si="31"/>
        <v>0.89468599033816432</v>
      </c>
      <c r="Z143" s="52">
        <f t="shared" si="32"/>
        <v>0.35</v>
      </c>
      <c r="AC143" s="65" t="s">
        <v>1296</v>
      </c>
      <c r="AD143" s="67">
        <v>5</v>
      </c>
      <c r="AE143" s="67">
        <v>12</v>
      </c>
      <c r="AF143" s="67">
        <v>11</v>
      </c>
      <c r="AG143" s="67">
        <v>5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14">
        <v>33</v>
      </c>
    </row>
    <row r="144" spans="2:44" ht="57.75" customHeight="1">
      <c r="B144" s="42" t="s">
        <v>996</v>
      </c>
      <c r="C144" s="42" t="str">
        <f t="shared" si="23"/>
        <v>32</v>
      </c>
      <c r="D144" s="70" t="s">
        <v>863</v>
      </c>
      <c r="E144" s="44" t="s">
        <v>944</v>
      </c>
      <c r="F144" s="45" t="str">
        <f>VLOOKUP(D144,'[1]Model List'!D:Y,3,FALSE)</f>
        <v>Apr</v>
      </c>
      <c r="G144" s="54" t="str">
        <f>VLOOKUP(D144,'[1]Model List'!D:Y,5,FALSE)</f>
        <v>MOVABLE</v>
      </c>
      <c r="H144" s="47" t="s">
        <v>1088</v>
      </c>
      <c r="I144" s="47" t="s">
        <v>1087</v>
      </c>
      <c r="J144" s="42" t="s">
        <v>995</v>
      </c>
      <c r="K144" s="48" t="str">
        <f t="shared" si="22"/>
        <v>0532555802</v>
      </c>
      <c r="L144" s="45"/>
      <c r="M144" s="45"/>
      <c r="N144" s="49">
        <f>VLOOKUP(D144,'[1]Model List'!D:Q,11,FALSE)</f>
        <v>21.8</v>
      </c>
      <c r="O144" s="49">
        <f t="shared" si="24"/>
        <v>24.222222222222221</v>
      </c>
      <c r="P144" s="50">
        <v>230</v>
      </c>
      <c r="Q144" s="50">
        <v>40</v>
      </c>
      <c r="R144" s="51">
        <f t="shared" si="25"/>
        <v>13.333333333333334</v>
      </c>
      <c r="S144" s="51">
        <v>2</v>
      </c>
      <c r="T144" s="50">
        <f t="shared" si="26"/>
        <v>149.5</v>
      </c>
      <c r="U144" s="52">
        <f t="shared" si="27"/>
        <v>0.83797844667409882</v>
      </c>
      <c r="V144" s="50">
        <f t="shared" si="28"/>
        <v>9200</v>
      </c>
      <c r="W144" s="50">
        <f t="shared" si="29"/>
        <v>5980</v>
      </c>
      <c r="X144" s="50">
        <f t="shared" si="30"/>
        <v>968.88888888888891</v>
      </c>
      <c r="Y144" s="53">
        <f t="shared" si="31"/>
        <v>0.89468599033816432</v>
      </c>
      <c r="Z144" s="52">
        <f t="shared" si="32"/>
        <v>0.35</v>
      </c>
      <c r="AC144" s="65" t="s">
        <v>1297</v>
      </c>
      <c r="AD144" s="67">
        <v>4</v>
      </c>
      <c r="AE144" s="67">
        <v>9</v>
      </c>
      <c r="AF144" s="67">
        <v>11</v>
      </c>
      <c r="AG144" s="67">
        <v>4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4">
        <v>28</v>
      </c>
    </row>
    <row r="145" spans="2:44" ht="57.75" customHeight="1">
      <c r="B145" s="42" t="s">
        <v>996</v>
      </c>
      <c r="C145" s="42" t="str">
        <f t="shared" si="23"/>
        <v>32</v>
      </c>
      <c r="D145" s="43" t="s">
        <v>863</v>
      </c>
      <c r="E145" s="44" t="s">
        <v>944</v>
      </c>
      <c r="F145" s="45" t="str">
        <f>VLOOKUP(D145,'[1]Model List'!D:Y,3,FALSE)</f>
        <v>Apr</v>
      </c>
      <c r="G145" s="54" t="str">
        <f>VLOOKUP(D145,'[1]Model List'!D:Y,5,FALSE)</f>
        <v>MOVABLE</v>
      </c>
      <c r="H145" s="47" t="s">
        <v>1084</v>
      </c>
      <c r="I145" s="47" t="s">
        <v>1087</v>
      </c>
      <c r="J145" s="42" t="s">
        <v>1002</v>
      </c>
      <c r="K145" s="48" t="str">
        <f t="shared" si="22"/>
        <v>0532555803</v>
      </c>
      <c r="L145" s="45"/>
      <c r="M145" s="45"/>
      <c r="N145" s="49">
        <f>VLOOKUP(D145,'[1]Model List'!D:Q,11,FALSE)</f>
        <v>21.8</v>
      </c>
      <c r="O145" s="49">
        <f t="shared" si="24"/>
        <v>24.222222222222221</v>
      </c>
      <c r="P145" s="50">
        <v>230</v>
      </c>
      <c r="Q145" s="50">
        <v>40</v>
      </c>
      <c r="R145" s="51">
        <f t="shared" si="25"/>
        <v>13.333333333333334</v>
      </c>
      <c r="S145" s="51">
        <v>2</v>
      </c>
      <c r="T145" s="50">
        <f t="shared" si="26"/>
        <v>149.5</v>
      </c>
      <c r="U145" s="52">
        <f t="shared" si="27"/>
        <v>0.83797844667409882</v>
      </c>
      <c r="V145" s="50">
        <f t="shared" si="28"/>
        <v>9200</v>
      </c>
      <c r="W145" s="50">
        <f t="shared" si="29"/>
        <v>5980</v>
      </c>
      <c r="X145" s="50">
        <f t="shared" si="30"/>
        <v>968.88888888888891</v>
      </c>
      <c r="Y145" s="53">
        <f t="shared" si="31"/>
        <v>0.89468599033816432</v>
      </c>
      <c r="Z145" s="52">
        <f t="shared" si="32"/>
        <v>0.35</v>
      </c>
      <c r="AC145" s="65" t="s">
        <v>1298</v>
      </c>
      <c r="AD145" s="67">
        <v>0</v>
      </c>
      <c r="AE145" s="67">
        <v>6</v>
      </c>
      <c r="AF145" s="67">
        <v>5</v>
      </c>
      <c r="AG145" s="67">
        <v>5</v>
      </c>
      <c r="AH145" s="67">
        <v>0</v>
      </c>
      <c r="AI145" s="67">
        <v>0</v>
      </c>
      <c r="AJ145" s="67">
        <v>0</v>
      </c>
      <c r="AK145" s="67">
        <v>0</v>
      </c>
      <c r="AL145" s="67">
        <v>0</v>
      </c>
      <c r="AM145" s="67">
        <v>0</v>
      </c>
      <c r="AN145" s="67">
        <v>0</v>
      </c>
      <c r="AO145" s="67">
        <v>0</v>
      </c>
      <c r="AP145" s="67">
        <v>0</v>
      </c>
      <c r="AQ145" s="67">
        <v>0</v>
      </c>
      <c r="AR145" s="14">
        <v>16</v>
      </c>
    </row>
    <row r="146" spans="2:44" ht="57.75" customHeight="1">
      <c r="B146" s="42" t="s">
        <v>996</v>
      </c>
      <c r="C146" s="42" t="str">
        <f t="shared" si="23"/>
        <v>32</v>
      </c>
      <c r="D146" s="43" t="s">
        <v>863</v>
      </c>
      <c r="E146" s="44" t="s">
        <v>944</v>
      </c>
      <c r="F146" s="45" t="str">
        <f>VLOOKUP(D146,'[1]Model List'!D:Y,3,FALSE)</f>
        <v>Apr</v>
      </c>
      <c r="G146" s="54" t="str">
        <f>VLOOKUP(D146,'[1]Model List'!D:Y,5,FALSE)</f>
        <v>MOVABLE</v>
      </c>
      <c r="H146" s="47" t="s">
        <v>1089</v>
      </c>
      <c r="I146" s="47" t="s">
        <v>1087</v>
      </c>
      <c r="J146" s="42" t="s">
        <v>1001</v>
      </c>
      <c r="K146" s="48" t="str">
        <f t="shared" si="22"/>
        <v>0532555806</v>
      </c>
      <c r="L146" s="45"/>
      <c r="M146" s="45"/>
      <c r="N146" s="49">
        <f>VLOOKUP(D146,'[1]Model List'!D:Q,11,FALSE)</f>
        <v>21.8</v>
      </c>
      <c r="O146" s="49">
        <f t="shared" si="24"/>
        <v>24.222222222222221</v>
      </c>
      <c r="P146" s="50">
        <v>230</v>
      </c>
      <c r="Q146" s="50">
        <v>40</v>
      </c>
      <c r="R146" s="51">
        <f t="shared" si="25"/>
        <v>13.333333333333334</v>
      </c>
      <c r="S146" s="51">
        <v>2</v>
      </c>
      <c r="T146" s="50">
        <f t="shared" si="26"/>
        <v>149.5</v>
      </c>
      <c r="U146" s="52">
        <f t="shared" si="27"/>
        <v>0.83797844667409882</v>
      </c>
      <c r="V146" s="50">
        <f t="shared" si="28"/>
        <v>9200</v>
      </c>
      <c r="W146" s="50">
        <f t="shared" si="29"/>
        <v>5980</v>
      </c>
      <c r="X146" s="50">
        <f t="shared" si="30"/>
        <v>968.88888888888891</v>
      </c>
      <c r="Y146" s="53">
        <f t="shared" si="31"/>
        <v>0.89468599033816432</v>
      </c>
      <c r="Z146" s="52">
        <f t="shared" si="32"/>
        <v>0.35</v>
      </c>
      <c r="AC146" s="65" t="s">
        <v>1299</v>
      </c>
      <c r="AD146" s="67">
        <v>1</v>
      </c>
      <c r="AE146" s="67">
        <v>7</v>
      </c>
      <c r="AF146" s="67">
        <v>11</v>
      </c>
      <c r="AG146" s="67">
        <v>7</v>
      </c>
      <c r="AH146" s="67">
        <v>0</v>
      </c>
      <c r="AI146" s="67">
        <v>0</v>
      </c>
      <c r="AJ146" s="67">
        <v>0</v>
      </c>
      <c r="AK146" s="67">
        <v>0</v>
      </c>
      <c r="AL146" s="67">
        <v>0</v>
      </c>
      <c r="AM146" s="67">
        <v>0</v>
      </c>
      <c r="AN146" s="67">
        <v>0</v>
      </c>
      <c r="AO146" s="67">
        <v>0</v>
      </c>
      <c r="AP146" s="67">
        <v>0</v>
      </c>
      <c r="AQ146" s="67">
        <v>0</v>
      </c>
      <c r="AR146" s="14">
        <v>26</v>
      </c>
    </row>
    <row r="147" spans="2:44" ht="57.75" customHeight="1">
      <c r="B147" s="42" t="s">
        <v>996</v>
      </c>
      <c r="C147" s="42" t="str">
        <f t="shared" si="23"/>
        <v>32</v>
      </c>
      <c r="D147" s="70" t="s">
        <v>863</v>
      </c>
      <c r="E147" s="44" t="s">
        <v>944</v>
      </c>
      <c r="F147" s="45" t="str">
        <f>VLOOKUP(D147,'[1]Model List'!D:Y,3,FALSE)</f>
        <v>Apr</v>
      </c>
      <c r="G147" s="54" t="str">
        <f>VLOOKUP(D147,'[1]Model List'!D:Y,5,FALSE)</f>
        <v>MOVABLE</v>
      </c>
      <c r="H147" s="47" t="s">
        <v>1090</v>
      </c>
      <c r="I147" s="47" t="s">
        <v>1087</v>
      </c>
      <c r="J147" s="42" t="s">
        <v>975</v>
      </c>
      <c r="K147" s="48" t="str">
        <f t="shared" si="22"/>
        <v>0532555807</v>
      </c>
      <c r="L147" s="45"/>
      <c r="M147" s="45"/>
      <c r="N147" s="49">
        <f>VLOOKUP(D147,'[1]Model List'!D:Q,11,FALSE)</f>
        <v>21.8</v>
      </c>
      <c r="O147" s="49">
        <f t="shared" si="24"/>
        <v>24.222222222222221</v>
      </c>
      <c r="P147" s="50">
        <v>230</v>
      </c>
      <c r="Q147" s="50">
        <v>40</v>
      </c>
      <c r="R147" s="51">
        <f t="shared" si="25"/>
        <v>13.333333333333334</v>
      </c>
      <c r="S147" s="51">
        <v>2</v>
      </c>
      <c r="T147" s="50">
        <f t="shared" si="26"/>
        <v>149.5</v>
      </c>
      <c r="U147" s="52">
        <f t="shared" si="27"/>
        <v>0.83797844667409882</v>
      </c>
      <c r="V147" s="50">
        <f t="shared" si="28"/>
        <v>9200</v>
      </c>
      <c r="W147" s="50">
        <f t="shared" si="29"/>
        <v>5980</v>
      </c>
      <c r="X147" s="50">
        <f t="shared" si="30"/>
        <v>968.88888888888891</v>
      </c>
      <c r="Y147" s="53">
        <f t="shared" si="31"/>
        <v>0.89468599033816432</v>
      </c>
      <c r="Z147" s="52">
        <f t="shared" si="32"/>
        <v>0.35</v>
      </c>
      <c r="AC147" s="65" t="s">
        <v>1300</v>
      </c>
      <c r="AD147" s="67">
        <v>6</v>
      </c>
      <c r="AE147" s="67">
        <v>12</v>
      </c>
      <c r="AF147" s="67">
        <v>11</v>
      </c>
      <c r="AG147" s="67">
        <v>8</v>
      </c>
      <c r="AH147" s="67">
        <v>0</v>
      </c>
      <c r="AI147" s="67">
        <v>0</v>
      </c>
      <c r="AJ147" s="67">
        <v>0</v>
      </c>
      <c r="AK147" s="67">
        <v>0</v>
      </c>
      <c r="AL147" s="67">
        <v>0</v>
      </c>
      <c r="AM147" s="67">
        <v>0</v>
      </c>
      <c r="AN147" s="67">
        <v>0</v>
      </c>
      <c r="AO147" s="67">
        <v>0</v>
      </c>
      <c r="AP147" s="67">
        <v>0</v>
      </c>
      <c r="AQ147" s="67">
        <v>0</v>
      </c>
      <c r="AR147" s="14">
        <v>37</v>
      </c>
    </row>
    <row r="148" spans="2:44" ht="57.75" customHeight="1">
      <c r="B148" s="42" t="s">
        <v>996</v>
      </c>
      <c r="C148" s="42" t="str">
        <f t="shared" si="23"/>
        <v>32</v>
      </c>
      <c r="D148" s="43" t="s">
        <v>863</v>
      </c>
      <c r="E148" s="44" t="s">
        <v>944</v>
      </c>
      <c r="F148" s="45" t="str">
        <f>VLOOKUP(D148,'[1]Model List'!D:Y,3,FALSE)</f>
        <v>Apr</v>
      </c>
      <c r="G148" s="54" t="str">
        <f>VLOOKUP(D148,'[1]Model List'!D:Y,5,FALSE)</f>
        <v>MOVABLE</v>
      </c>
      <c r="H148" s="47" t="s">
        <v>1091</v>
      </c>
      <c r="I148" s="47" t="s">
        <v>1087</v>
      </c>
      <c r="J148" s="42" t="s">
        <v>1004</v>
      </c>
      <c r="K148" s="48" t="str">
        <f t="shared" si="22"/>
        <v>0532555808</v>
      </c>
      <c r="L148" s="45"/>
      <c r="M148" s="45"/>
      <c r="N148" s="49">
        <f>VLOOKUP(D148,'[1]Model List'!D:Q,11,FALSE)</f>
        <v>21.8</v>
      </c>
      <c r="O148" s="49">
        <f t="shared" si="24"/>
        <v>24.222222222222221</v>
      </c>
      <c r="P148" s="50">
        <v>230</v>
      </c>
      <c r="Q148" s="50">
        <v>40</v>
      </c>
      <c r="R148" s="51">
        <f t="shared" si="25"/>
        <v>13.333333333333334</v>
      </c>
      <c r="S148" s="51">
        <v>2</v>
      </c>
      <c r="T148" s="50">
        <f t="shared" si="26"/>
        <v>149.5</v>
      </c>
      <c r="U148" s="52">
        <f t="shared" si="27"/>
        <v>0.83797844667409882</v>
      </c>
      <c r="V148" s="50">
        <f t="shared" si="28"/>
        <v>9200</v>
      </c>
      <c r="W148" s="50">
        <f t="shared" si="29"/>
        <v>5980</v>
      </c>
      <c r="X148" s="50">
        <f t="shared" si="30"/>
        <v>968.88888888888891</v>
      </c>
      <c r="Y148" s="53">
        <f t="shared" si="31"/>
        <v>0.89468599033816432</v>
      </c>
      <c r="Z148" s="52">
        <f t="shared" si="32"/>
        <v>0.35</v>
      </c>
      <c r="AC148" s="65" t="s">
        <v>1301</v>
      </c>
      <c r="AD148" s="67">
        <v>3</v>
      </c>
      <c r="AE148" s="67">
        <v>6</v>
      </c>
      <c r="AF148" s="67">
        <v>7</v>
      </c>
      <c r="AG148" s="67">
        <v>5</v>
      </c>
      <c r="AH148" s="67">
        <v>0</v>
      </c>
      <c r="AI148" s="67">
        <v>0</v>
      </c>
      <c r="AJ148" s="67">
        <v>0</v>
      </c>
      <c r="AK148" s="67">
        <v>0</v>
      </c>
      <c r="AL148" s="67">
        <v>0</v>
      </c>
      <c r="AM148" s="67">
        <v>0</v>
      </c>
      <c r="AN148" s="67">
        <v>0</v>
      </c>
      <c r="AO148" s="67">
        <v>0</v>
      </c>
      <c r="AP148" s="67">
        <v>0</v>
      </c>
      <c r="AQ148" s="67">
        <v>0</v>
      </c>
      <c r="AR148" s="14">
        <v>21</v>
      </c>
    </row>
    <row r="149" spans="2:44" ht="57.75" customHeight="1">
      <c r="B149" s="42" t="s">
        <v>996</v>
      </c>
      <c r="C149" s="42" t="str">
        <f t="shared" si="23"/>
        <v>32</v>
      </c>
      <c r="D149" s="43" t="s">
        <v>879</v>
      </c>
      <c r="E149" s="44" t="s">
        <v>944</v>
      </c>
      <c r="F149" s="45" t="str">
        <f>VLOOKUP(D149,'[1]Model List'!D:Y,3,FALSE)</f>
        <v>Apr</v>
      </c>
      <c r="G149" s="54" t="str">
        <f>VLOOKUP(D149,'[1]Model List'!D:Y,5,FALSE)</f>
        <v>MOVABLE</v>
      </c>
      <c r="H149" s="47" t="s">
        <v>986</v>
      </c>
      <c r="I149" s="47" t="s">
        <v>1087</v>
      </c>
      <c r="J149" s="42" t="s">
        <v>973</v>
      </c>
      <c r="K149" s="48" t="str">
        <f t="shared" si="22"/>
        <v>0532555901</v>
      </c>
      <c r="L149" s="45"/>
      <c r="M149" s="45"/>
      <c r="N149" s="49">
        <f>VLOOKUP(D149,'[1]Model List'!D:Q,11,FALSE)</f>
        <v>24.7</v>
      </c>
      <c r="O149" s="49">
        <f t="shared" si="24"/>
        <v>27.444444444444443</v>
      </c>
      <c r="P149" s="50">
        <v>160</v>
      </c>
      <c r="Q149" s="50">
        <v>40</v>
      </c>
      <c r="R149" s="51">
        <f t="shared" si="25"/>
        <v>13.333333333333334</v>
      </c>
      <c r="S149" s="51">
        <v>2</v>
      </c>
      <c r="T149" s="50">
        <f t="shared" si="26"/>
        <v>104</v>
      </c>
      <c r="U149" s="52">
        <f t="shared" si="27"/>
        <v>0.73611111111111116</v>
      </c>
      <c r="V149" s="50">
        <f t="shared" si="28"/>
        <v>6400</v>
      </c>
      <c r="W149" s="50">
        <f t="shared" si="29"/>
        <v>4160</v>
      </c>
      <c r="X149" s="50">
        <f t="shared" si="30"/>
        <v>1097.7777777777778</v>
      </c>
      <c r="Y149" s="53">
        <f t="shared" si="31"/>
        <v>0.82847222222222228</v>
      </c>
      <c r="Z149" s="52">
        <f t="shared" si="32"/>
        <v>0.35</v>
      </c>
      <c r="AC149" s="65" t="s">
        <v>1302</v>
      </c>
      <c r="AD149" s="67">
        <v>0</v>
      </c>
      <c r="AE149" s="67">
        <v>3</v>
      </c>
      <c r="AF149" s="67">
        <v>7</v>
      </c>
      <c r="AG149" s="67">
        <v>4</v>
      </c>
      <c r="AH149" s="67">
        <v>0</v>
      </c>
      <c r="AI149" s="67">
        <v>0</v>
      </c>
      <c r="AJ149" s="67">
        <v>0</v>
      </c>
      <c r="AK149" s="67">
        <v>0</v>
      </c>
      <c r="AL149" s="67">
        <v>0</v>
      </c>
      <c r="AM149" s="67">
        <v>0</v>
      </c>
      <c r="AN149" s="67">
        <v>0</v>
      </c>
      <c r="AO149" s="67">
        <v>0</v>
      </c>
      <c r="AP149" s="67">
        <v>0</v>
      </c>
      <c r="AQ149" s="67">
        <v>0</v>
      </c>
      <c r="AR149" s="14">
        <v>14</v>
      </c>
    </row>
    <row r="150" spans="2:44" ht="57.75" customHeight="1">
      <c r="B150" s="42" t="s">
        <v>996</v>
      </c>
      <c r="C150" s="42" t="str">
        <f t="shared" si="23"/>
        <v>32</v>
      </c>
      <c r="D150" s="43" t="s">
        <v>879</v>
      </c>
      <c r="E150" s="44" t="s">
        <v>944</v>
      </c>
      <c r="F150" s="45" t="str">
        <f>VLOOKUP(D150,'[1]Model List'!D:Y,3,FALSE)</f>
        <v>Apr</v>
      </c>
      <c r="G150" s="54" t="str">
        <f>VLOOKUP(D150,'[1]Model List'!D:Y,5,FALSE)</f>
        <v>MOVABLE</v>
      </c>
      <c r="H150" s="47" t="s">
        <v>1092</v>
      </c>
      <c r="I150" s="47" t="s">
        <v>1087</v>
      </c>
      <c r="J150" s="42" t="s">
        <v>1000</v>
      </c>
      <c r="K150" s="48" t="str">
        <f t="shared" si="22"/>
        <v>0532555904</v>
      </c>
      <c r="L150" s="45"/>
      <c r="M150" s="45"/>
      <c r="N150" s="49">
        <f>VLOOKUP(D150,'[1]Model List'!D:Q,11,FALSE)</f>
        <v>24.7</v>
      </c>
      <c r="O150" s="49">
        <f t="shared" si="24"/>
        <v>27.444444444444443</v>
      </c>
      <c r="P150" s="50">
        <v>160</v>
      </c>
      <c r="Q150" s="50">
        <v>40</v>
      </c>
      <c r="R150" s="51">
        <f t="shared" si="25"/>
        <v>13.333333333333334</v>
      </c>
      <c r="S150" s="51">
        <v>2</v>
      </c>
      <c r="T150" s="50">
        <f t="shared" si="26"/>
        <v>104</v>
      </c>
      <c r="U150" s="52">
        <f t="shared" si="27"/>
        <v>0.73611111111111116</v>
      </c>
      <c r="V150" s="50">
        <f t="shared" si="28"/>
        <v>6400</v>
      </c>
      <c r="W150" s="50">
        <f t="shared" si="29"/>
        <v>4160</v>
      </c>
      <c r="X150" s="50">
        <f t="shared" si="30"/>
        <v>1097.7777777777778</v>
      </c>
      <c r="Y150" s="53">
        <f t="shared" si="31"/>
        <v>0.82847222222222228</v>
      </c>
      <c r="Z150" s="52">
        <f t="shared" si="32"/>
        <v>0.35</v>
      </c>
      <c r="AC150" s="65" t="s">
        <v>1303</v>
      </c>
      <c r="AD150" s="67">
        <v>0</v>
      </c>
      <c r="AE150" s="67">
        <v>0</v>
      </c>
      <c r="AF150" s="67">
        <v>4</v>
      </c>
      <c r="AG150" s="67">
        <v>4</v>
      </c>
      <c r="AH150" s="67">
        <v>0</v>
      </c>
      <c r="AI150" s="67">
        <v>0</v>
      </c>
      <c r="AJ150" s="67">
        <v>0</v>
      </c>
      <c r="AK150" s="67">
        <v>0</v>
      </c>
      <c r="AL150" s="67">
        <v>0</v>
      </c>
      <c r="AM150" s="67">
        <v>0</v>
      </c>
      <c r="AN150" s="67">
        <v>0</v>
      </c>
      <c r="AO150" s="67">
        <v>0</v>
      </c>
      <c r="AP150" s="67">
        <v>0</v>
      </c>
      <c r="AQ150" s="67">
        <v>0</v>
      </c>
      <c r="AR150" s="14">
        <v>8</v>
      </c>
    </row>
    <row r="151" spans="2:44" ht="57.75" customHeight="1">
      <c r="B151" s="42" t="s">
        <v>996</v>
      </c>
      <c r="C151" s="42" t="str">
        <f t="shared" si="23"/>
        <v>32</v>
      </c>
      <c r="D151" s="43" t="s">
        <v>909</v>
      </c>
      <c r="E151" s="44" t="s">
        <v>944</v>
      </c>
      <c r="F151" s="45" t="str">
        <f>VLOOKUP(D151,'[1]Model List'!D:Y,3,FALSE)</f>
        <v>Apr</v>
      </c>
      <c r="G151" s="54" t="str">
        <f>VLOOKUP(D151,'[1]Model List'!D:Y,5,FALSE)</f>
        <v>MOVABLE</v>
      </c>
      <c r="H151" s="47" t="s">
        <v>986</v>
      </c>
      <c r="I151" s="47" t="s">
        <v>1087</v>
      </c>
      <c r="J151" s="42" t="s">
        <v>973</v>
      </c>
      <c r="K151" s="48" t="str">
        <f t="shared" si="22"/>
        <v>0532556001</v>
      </c>
      <c r="L151" s="45"/>
      <c r="M151" s="45"/>
      <c r="N151" s="49">
        <f>VLOOKUP(D151,'[1]Model List'!D:Q,11,FALSE)</f>
        <v>23.9</v>
      </c>
      <c r="O151" s="49">
        <f t="shared" si="24"/>
        <v>26.555555555555554</v>
      </c>
      <c r="P151" s="50">
        <v>160</v>
      </c>
      <c r="Q151" s="50">
        <v>30</v>
      </c>
      <c r="R151" s="51">
        <f t="shared" si="25"/>
        <v>10</v>
      </c>
      <c r="S151" s="51">
        <v>2</v>
      </c>
      <c r="T151" s="50">
        <f t="shared" si="26"/>
        <v>104</v>
      </c>
      <c r="U151" s="52">
        <f t="shared" si="27"/>
        <v>0.74465811965811968</v>
      </c>
      <c r="V151" s="50">
        <f t="shared" si="28"/>
        <v>4800</v>
      </c>
      <c r="W151" s="50">
        <f t="shared" si="29"/>
        <v>3120</v>
      </c>
      <c r="X151" s="50">
        <f t="shared" si="30"/>
        <v>796.66666666666663</v>
      </c>
      <c r="Y151" s="53">
        <f t="shared" si="31"/>
        <v>0.83402777777777781</v>
      </c>
      <c r="Z151" s="52">
        <f t="shared" si="32"/>
        <v>0.35</v>
      </c>
      <c r="AC151" s="65" t="s">
        <v>1304</v>
      </c>
      <c r="AD151" s="67">
        <v>-1</v>
      </c>
      <c r="AE151" s="67">
        <v>3</v>
      </c>
      <c r="AF151" s="67">
        <v>8</v>
      </c>
      <c r="AG151" s="67">
        <v>8</v>
      </c>
      <c r="AH151" s="67">
        <v>0</v>
      </c>
      <c r="AI151" s="67">
        <v>0</v>
      </c>
      <c r="AJ151" s="67">
        <v>0</v>
      </c>
      <c r="AK151" s="67">
        <v>0</v>
      </c>
      <c r="AL151" s="67">
        <v>0</v>
      </c>
      <c r="AM151" s="67">
        <v>0</v>
      </c>
      <c r="AN151" s="67">
        <v>0</v>
      </c>
      <c r="AO151" s="67">
        <v>0</v>
      </c>
      <c r="AP151" s="67">
        <v>0</v>
      </c>
      <c r="AQ151" s="67">
        <v>0</v>
      </c>
      <c r="AR151" s="14">
        <v>18</v>
      </c>
    </row>
    <row r="152" spans="2:44" ht="57.75" customHeight="1">
      <c r="B152" s="42" t="s">
        <v>996</v>
      </c>
      <c r="C152" s="42" t="str">
        <f t="shared" si="23"/>
        <v>32</v>
      </c>
      <c r="D152" s="43" t="s">
        <v>909</v>
      </c>
      <c r="E152" s="44" t="s">
        <v>944</v>
      </c>
      <c r="F152" s="45" t="str">
        <f>VLOOKUP(D152,'[1]Model List'!D:Y,3,FALSE)</f>
        <v>Apr</v>
      </c>
      <c r="G152" s="54" t="str">
        <f>VLOOKUP(D152,'[1]Model List'!D:Y,5,FALSE)</f>
        <v>MOVABLE</v>
      </c>
      <c r="H152" s="47" t="s">
        <v>988</v>
      </c>
      <c r="I152" s="47" t="s">
        <v>1087</v>
      </c>
      <c r="J152" s="42" t="s">
        <v>1002</v>
      </c>
      <c r="K152" s="48" t="str">
        <f t="shared" si="22"/>
        <v>0532556003</v>
      </c>
      <c r="L152" s="45"/>
      <c r="M152" s="45"/>
      <c r="N152" s="49">
        <f>VLOOKUP(D152,'[1]Model List'!D:Q,11,FALSE)</f>
        <v>23.9</v>
      </c>
      <c r="O152" s="49">
        <f t="shared" si="24"/>
        <v>26.555555555555554</v>
      </c>
      <c r="P152" s="50">
        <v>160</v>
      </c>
      <c r="Q152" s="50">
        <v>30</v>
      </c>
      <c r="R152" s="51">
        <f t="shared" si="25"/>
        <v>10</v>
      </c>
      <c r="S152" s="51">
        <v>2</v>
      </c>
      <c r="T152" s="50">
        <f t="shared" si="26"/>
        <v>104</v>
      </c>
      <c r="U152" s="52">
        <f t="shared" si="27"/>
        <v>0.74465811965811968</v>
      </c>
      <c r="V152" s="50">
        <f t="shared" si="28"/>
        <v>4800</v>
      </c>
      <c r="W152" s="50">
        <f t="shared" si="29"/>
        <v>3120</v>
      </c>
      <c r="X152" s="50">
        <f t="shared" si="30"/>
        <v>796.66666666666663</v>
      </c>
      <c r="Y152" s="53">
        <f t="shared" si="31"/>
        <v>0.83402777777777781</v>
      </c>
      <c r="Z152" s="52">
        <f t="shared" si="32"/>
        <v>0.35</v>
      </c>
      <c r="AC152" s="65" t="s">
        <v>1305</v>
      </c>
      <c r="AD152" s="67">
        <v>2</v>
      </c>
      <c r="AE152" s="67">
        <v>6</v>
      </c>
      <c r="AF152" s="67">
        <v>10</v>
      </c>
      <c r="AG152" s="67">
        <v>8</v>
      </c>
      <c r="AH152" s="67">
        <v>0</v>
      </c>
      <c r="AI152" s="67">
        <v>0</v>
      </c>
      <c r="AJ152" s="67">
        <v>0</v>
      </c>
      <c r="AK152" s="67">
        <v>0</v>
      </c>
      <c r="AL152" s="67">
        <v>0</v>
      </c>
      <c r="AM152" s="67">
        <v>0</v>
      </c>
      <c r="AN152" s="67">
        <v>0</v>
      </c>
      <c r="AO152" s="67">
        <v>0</v>
      </c>
      <c r="AP152" s="67">
        <v>0</v>
      </c>
      <c r="AQ152" s="67">
        <v>0</v>
      </c>
      <c r="AR152" s="14">
        <v>26</v>
      </c>
    </row>
    <row r="153" spans="2:44" ht="57.75" customHeight="1">
      <c r="B153" s="42" t="s">
        <v>996</v>
      </c>
      <c r="C153" s="42" t="str">
        <f t="shared" si="23"/>
        <v>32</v>
      </c>
      <c r="D153" s="43" t="s">
        <v>925</v>
      </c>
      <c r="E153" s="44" t="s">
        <v>944</v>
      </c>
      <c r="F153" s="45" t="str">
        <f>VLOOKUP(D153,'[1]Model List'!D:Y,3,FALSE)</f>
        <v>Apr</v>
      </c>
      <c r="G153" s="54" t="str">
        <f>VLOOKUP(D153,'[1]Model List'!D:Y,5,FALSE)</f>
        <v>MOVABLE</v>
      </c>
      <c r="H153" s="47" t="s">
        <v>986</v>
      </c>
      <c r="I153" s="47" t="s">
        <v>1087</v>
      </c>
      <c r="J153" s="42" t="s">
        <v>973</v>
      </c>
      <c r="K153" s="48" t="str">
        <f t="shared" si="22"/>
        <v>0532556101</v>
      </c>
      <c r="L153" s="45"/>
      <c r="M153" s="45"/>
      <c r="N153" s="49">
        <f>VLOOKUP(D153,'[1]Model List'!D:Q,11,FALSE)</f>
        <v>21.2</v>
      </c>
      <c r="O153" s="49">
        <f t="shared" si="24"/>
        <v>23.555555555555554</v>
      </c>
      <c r="P153" s="50">
        <v>160</v>
      </c>
      <c r="Q153" s="50">
        <v>30</v>
      </c>
      <c r="R153" s="51">
        <f t="shared" si="25"/>
        <v>10</v>
      </c>
      <c r="S153" s="51">
        <v>2</v>
      </c>
      <c r="T153" s="50">
        <f t="shared" si="26"/>
        <v>104</v>
      </c>
      <c r="U153" s="52">
        <f t="shared" si="27"/>
        <v>0.77350427350427353</v>
      </c>
      <c r="V153" s="50">
        <f t="shared" si="28"/>
        <v>4800</v>
      </c>
      <c r="W153" s="50">
        <f t="shared" si="29"/>
        <v>3120</v>
      </c>
      <c r="X153" s="50">
        <f t="shared" si="30"/>
        <v>706.66666666666663</v>
      </c>
      <c r="Y153" s="53">
        <f t="shared" si="31"/>
        <v>0.85277777777777786</v>
      </c>
      <c r="Z153" s="52">
        <f t="shared" si="32"/>
        <v>0.35</v>
      </c>
      <c r="AC153" s="65" t="s">
        <v>1306</v>
      </c>
      <c r="AD153" s="67">
        <v>2</v>
      </c>
      <c r="AE153" s="67">
        <v>10</v>
      </c>
      <c r="AF153" s="67">
        <v>9</v>
      </c>
      <c r="AG153" s="67">
        <v>4</v>
      </c>
      <c r="AH153" s="67">
        <v>0</v>
      </c>
      <c r="AI153" s="67">
        <v>0</v>
      </c>
      <c r="AJ153" s="67">
        <v>0</v>
      </c>
      <c r="AK153" s="67">
        <v>0</v>
      </c>
      <c r="AL153" s="67">
        <v>0</v>
      </c>
      <c r="AM153" s="67">
        <v>0</v>
      </c>
      <c r="AN153" s="67">
        <v>0</v>
      </c>
      <c r="AO153" s="67">
        <v>0</v>
      </c>
      <c r="AP153" s="67">
        <v>0</v>
      </c>
      <c r="AQ153" s="67">
        <v>0</v>
      </c>
      <c r="AR153" s="14">
        <v>25</v>
      </c>
    </row>
    <row r="154" spans="2:44" ht="57.75" customHeight="1">
      <c r="B154" s="42" t="s">
        <v>996</v>
      </c>
      <c r="C154" s="42" t="str">
        <f t="shared" si="23"/>
        <v>32</v>
      </c>
      <c r="D154" s="43" t="s">
        <v>925</v>
      </c>
      <c r="E154" s="44" t="s">
        <v>944</v>
      </c>
      <c r="F154" s="45" t="str">
        <f>VLOOKUP(D154,'[1]Model List'!D:Y,3,FALSE)</f>
        <v>Apr</v>
      </c>
      <c r="G154" s="54" t="str">
        <f>VLOOKUP(D154,'[1]Model List'!D:Y,5,FALSE)</f>
        <v>MOVABLE</v>
      </c>
      <c r="H154" s="47" t="s">
        <v>988</v>
      </c>
      <c r="I154" s="47" t="s">
        <v>1087</v>
      </c>
      <c r="J154" s="42" t="s">
        <v>1002</v>
      </c>
      <c r="K154" s="48" t="str">
        <f t="shared" si="22"/>
        <v>0532556103</v>
      </c>
      <c r="L154" s="45"/>
      <c r="M154" s="45"/>
      <c r="N154" s="49">
        <f>VLOOKUP(D154,'[1]Model List'!D:Q,11,FALSE)</f>
        <v>21.2</v>
      </c>
      <c r="O154" s="49">
        <f t="shared" si="24"/>
        <v>23.555555555555554</v>
      </c>
      <c r="P154" s="50">
        <v>160</v>
      </c>
      <c r="Q154" s="50">
        <v>30</v>
      </c>
      <c r="R154" s="51">
        <f t="shared" si="25"/>
        <v>10</v>
      </c>
      <c r="S154" s="51">
        <v>2</v>
      </c>
      <c r="T154" s="50">
        <f t="shared" si="26"/>
        <v>104</v>
      </c>
      <c r="U154" s="52">
        <f t="shared" si="27"/>
        <v>0.77350427350427353</v>
      </c>
      <c r="V154" s="50">
        <f t="shared" si="28"/>
        <v>4800</v>
      </c>
      <c r="W154" s="50">
        <f t="shared" si="29"/>
        <v>3120</v>
      </c>
      <c r="X154" s="50">
        <f t="shared" si="30"/>
        <v>706.66666666666663</v>
      </c>
      <c r="Y154" s="53">
        <f t="shared" si="31"/>
        <v>0.85277777777777786</v>
      </c>
      <c r="Z154" s="52">
        <f t="shared" si="32"/>
        <v>0.35</v>
      </c>
      <c r="AC154" s="65" t="s">
        <v>1307</v>
      </c>
      <c r="AD154" s="67">
        <v>3</v>
      </c>
      <c r="AE154" s="67">
        <v>6</v>
      </c>
      <c r="AF154" s="67">
        <v>8</v>
      </c>
      <c r="AG154" s="67">
        <v>8</v>
      </c>
      <c r="AH154" s="67">
        <v>0</v>
      </c>
      <c r="AI154" s="67">
        <v>0</v>
      </c>
      <c r="AJ154" s="67">
        <v>0</v>
      </c>
      <c r="AK154" s="67">
        <v>0</v>
      </c>
      <c r="AL154" s="67">
        <v>0</v>
      </c>
      <c r="AM154" s="67">
        <v>0</v>
      </c>
      <c r="AN154" s="67">
        <v>0</v>
      </c>
      <c r="AO154" s="67">
        <v>0</v>
      </c>
      <c r="AP154" s="67">
        <v>0</v>
      </c>
      <c r="AQ154" s="67">
        <v>0</v>
      </c>
      <c r="AR154" s="14">
        <v>25</v>
      </c>
    </row>
    <row r="155" spans="2:44" ht="57.75" customHeight="1">
      <c r="B155" s="42" t="str">
        <f>VLOOKUP(C155,[1]Cat!C:E,2,FALSE)</f>
        <v>Shirts</v>
      </c>
      <c r="C155" s="42" t="str">
        <f t="shared" si="23"/>
        <v>34</v>
      </c>
      <c r="D155" s="43" t="s">
        <v>900</v>
      </c>
      <c r="E155" s="44" t="s">
        <v>944</v>
      </c>
      <c r="F155" s="45" t="str">
        <f>VLOOKUP(D155,'[1]Model List'!D:Y,3,FALSE)</f>
        <v>Apr</v>
      </c>
      <c r="G155" s="54" t="str">
        <f>VLOOKUP(D155,'[1]Model List'!D:Y,5,FALSE)</f>
        <v>CORE</v>
      </c>
      <c r="H155" s="47" t="s">
        <v>1011</v>
      </c>
      <c r="I155" s="47" t="s">
        <v>1093</v>
      </c>
      <c r="J155" s="42" t="s">
        <v>1002</v>
      </c>
      <c r="K155" s="48" t="str">
        <f t="shared" si="22"/>
        <v>0534514103</v>
      </c>
      <c r="L155" s="45"/>
      <c r="M155" s="45"/>
      <c r="N155" s="49">
        <f>VLOOKUP(D155,'[1]Model List'!D:Q,11,FALSE)</f>
        <v>67.42</v>
      </c>
      <c r="O155" s="49">
        <f t="shared" si="24"/>
        <v>74.911111111111111</v>
      </c>
      <c r="P155" s="50">
        <v>390</v>
      </c>
      <c r="Q155" s="50">
        <v>30</v>
      </c>
      <c r="R155" s="51">
        <f t="shared" si="25"/>
        <v>10</v>
      </c>
      <c r="S155" s="51">
        <v>2</v>
      </c>
      <c r="T155" s="50">
        <f t="shared" si="26"/>
        <v>253.5</v>
      </c>
      <c r="U155" s="52">
        <f t="shared" si="27"/>
        <v>0.70449265833881225</v>
      </c>
      <c r="V155" s="50">
        <f t="shared" si="28"/>
        <v>11700</v>
      </c>
      <c r="W155" s="50">
        <f t="shared" si="29"/>
        <v>7605</v>
      </c>
      <c r="X155" s="50">
        <f t="shared" si="30"/>
        <v>2247.3333333333335</v>
      </c>
      <c r="Y155" s="53">
        <f t="shared" si="31"/>
        <v>0.80792022792022788</v>
      </c>
      <c r="Z155" s="52">
        <f t="shared" si="32"/>
        <v>0.35</v>
      </c>
      <c r="AC155" s="65" t="s">
        <v>1308</v>
      </c>
      <c r="AD155" s="67">
        <v>7</v>
      </c>
      <c r="AE155" s="67">
        <v>9</v>
      </c>
      <c r="AF155" s="67">
        <v>8</v>
      </c>
      <c r="AG155" s="67">
        <v>5</v>
      </c>
      <c r="AH155" s="67">
        <v>0</v>
      </c>
      <c r="AI155" s="67">
        <v>0</v>
      </c>
      <c r="AJ155" s="67">
        <v>0</v>
      </c>
      <c r="AK155" s="67">
        <v>0</v>
      </c>
      <c r="AL155" s="67">
        <v>0</v>
      </c>
      <c r="AM155" s="67">
        <v>0</v>
      </c>
      <c r="AN155" s="67">
        <v>0</v>
      </c>
      <c r="AO155" s="67">
        <v>0</v>
      </c>
      <c r="AP155" s="67">
        <v>0</v>
      </c>
      <c r="AQ155" s="67">
        <v>0</v>
      </c>
      <c r="AR155" s="14">
        <v>29</v>
      </c>
    </row>
    <row r="156" spans="2:44" ht="57.75" customHeight="1">
      <c r="B156" s="42" t="str">
        <f>VLOOKUP(C156,[1]Cat!C:E,2,FALSE)</f>
        <v>Shirts</v>
      </c>
      <c r="C156" s="42" t="str">
        <f t="shared" si="23"/>
        <v>34</v>
      </c>
      <c r="D156" s="43" t="s">
        <v>900</v>
      </c>
      <c r="E156" s="44" t="s">
        <v>944</v>
      </c>
      <c r="F156" s="45" t="str">
        <f>VLOOKUP(D156,'[1]Model List'!D:Y,3,FALSE)</f>
        <v>Apr</v>
      </c>
      <c r="G156" s="54" t="str">
        <f>VLOOKUP(D156,'[1]Model List'!D:Y,5,FALSE)</f>
        <v>CORE</v>
      </c>
      <c r="H156" s="47" t="s">
        <v>1014</v>
      </c>
      <c r="I156" s="47" t="s">
        <v>1093</v>
      </c>
      <c r="J156" s="42" t="s">
        <v>975</v>
      </c>
      <c r="K156" s="48" t="str">
        <f t="shared" si="22"/>
        <v>0534514107</v>
      </c>
      <c r="L156" s="45"/>
      <c r="M156" s="45"/>
      <c r="N156" s="49">
        <f>VLOOKUP(D156,'[1]Model List'!D:Q,11,FALSE)</f>
        <v>67.42</v>
      </c>
      <c r="O156" s="49">
        <f t="shared" si="24"/>
        <v>74.911111111111111</v>
      </c>
      <c r="P156" s="50">
        <v>390</v>
      </c>
      <c r="Q156" s="50">
        <v>30</v>
      </c>
      <c r="R156" s="51">
        <f t="shared" si="25"/>
        <v>10</v>
      </c>
      <c r="S156" s="51">
        <v>2</v>
      </c>
      <c r="T156" s="50">
        <f t="shared" si="26"/>
        <v>253.5</v>
      </c>
      <c r="U156" s="52">
        <f t="shared" si="27"/>
        <v>0.70449265833881225</v>
      </c>
      <c r="V156" s="50">
        <f t="shared" si="28"/>
        <v>11700</v>
      </c>
      <c r="W156" s="50">
        <f t="shared" si="29"/>
        <v>7605</v>
      </c>
      <c r="X156" s="50">
        <f t="shared" si="30"/>
        <v>2247.3333333333335</v>
      </c>
      <c r="Y156" s="53">
        <f t="shared" si="31"/>
        <v>0.80792022792022788</v>
      </c>
      <c r="Z156" s="52">
        <f t="shared" si="32"/>
        <v>0.35</v>
      </c>
      <c r="AC156" s="65" t="s">
        <v>1309</v>
      </c>
      <c r="AD156" s="67">
        <v>1</v>
      </c>
      <c r="AE156" s="67">
        <v>6</v>
      </c>
      <c r="AF156" s="67">
        <v>8</v>
      </c>
      <c r="AG156" s="67">
        <v>4</v>
      </c>
      <c r="AH156" s="67">
        <v>0</v>
      </c>
      <c r="AI156" s="67">
        <v>0</v>
      </c>
      <c r="AJ156" s="67">
        <v>0</v>
      </c>
      <c r="AK156" s="67">
        <v>0</v>
      </c>
      <c r="AL156" s="67">
        <v>0</v>
      </c>
      <c r="AM156" s="67">
        <v>0</v>
      </c>
      <c r="AN156" s="67">
        <v>0</v>
      </c>
      <c r="AO156" s="67">
        <v>0</v>
      </c>
      <c r="AP156" s="67">
        <v>0</v>
      </c>
      <c r="AQ156" s="67">
        <v>0</v>
      </c>
      <c r="AR156" s="14">
        <v>19</v>
      </c>
    </row>
    <row r="157" spans="2:44" ht="57.75" customHeight="1">
      <c r="B157" s="42" t="str">
        <f>VLOOKUP(C157,[1]Cat!C:E,2,FALSE)</f>
        <v>Shirts</v>
      </c>
      <c r="C157" s="42" t="str">
        <f t="shared" si="23"/>
        <v>34</v>
      </c>
      <c r="D157" s="43" t="s">
        <v>900</v>
      </c>
      <c r="E157" s="44" t="s">
        <v>944</v>
      </c>
      <c r="F157" s="45" t="str">
        <f>VLOOKUP(D157,'[1]Model List'!D:Y,3,FALSE)</f>
        <v>Apr</v>
      </c>
      <c r="G157" s="54" t="str">
        <f>VLOOKUP(D157,'[1]Model List'!D:Y,5,FALSE)</f>
        <v>CORE</v>
      </c>
      <c r="H157" s="47" t="s">
        <v>1094</v>
      </c>
      <c r="I157" s="47" t="s">
        <v>1093</v>
      </c>
      <c r="J157" s="42" t="s">
        <v>1004</v>
      </c>
      <c r="K157" s="48" t="str">
        <f t="shared" si="22"/>
        <v>0534514108</v>
      </c>
      <c r="L157" s="45"/>
      <c r="M157" s="45"/>
      <c r="N157" s="49">
        <f>VLOOKUP(D157,'[1]Model List'!D:Q,11,FALSE)</f>
        <v>67.42</v>
      </c>
      <c r="O157" s="49">
        <f t="shared" si="24"/>
        <v>74.911111111111111</v>
      </c>
      <c r="P157" s="50">
        <v>390</v>
      </c>
      <c r="Q157" s="50">
        <v>30</v>
      </c>
      <c r="R157" s="51">
        <f t="shared" si="25"/>
        <v>10</v>
      </c>
      <c r="S157" s="51">
        <v>2</v>
      </c>
      <c r="T157" s="50">
        <f t="shared" si="26"/>
        <v>253.5</v>
      </c>
      <c r="U157" s="52">
        <f t="shared" si="27"/>
        <v>0.70449265833881225</v>
      </c>
      <c r="V157" s="50">
        <f t="shared" si="28"/>
        <v>11700</v>
      </c>
      <c r="W157" s="50">
        <f t="shared" si="29"/>
        <v>7605</v>
      </c>
      <c r="X157" s="50">
        <f t="shared" si="30"/>
        <v>2247.3333333333335</v>
      </c>
      <c r="Y157" s="53">
        <f t="shared" si="31"/>
        <v>0.80792022792022788</v>
      </c>
      <c r="Z157" s="52">
        <f t="shared" si="32"/>
        <v>0.35</v>
      </c>
      <c r="AC157" s="65" t="s">
        <v>1310</v>
      </c>
      <c r="AD157" s="67">
        <v>7</v>
      </c>
      <c r="AE157" s="67">
        <v>8</v>
      </c>
      <c r="AF157" s="67">
        <v>7</v>
      </c>
      <c r="AG157" s="67">
        <v>5</v>
      </c>
      <c r="AH157" s="67">
        <v>0</v>
      </c>
      <c r="AI157" s="67">
        <v>0</v>
      </c>
      <c r="AJ157" s="67">
        <v>0</v>
      </c>
      <c r="AK157" s="67">
        <v>0</v>
      </c>
      <c r="AL157" s="67">
        <v>0</v>
      </c>
      <c r="AM157" s="67">
        <v>0</v>
      </c>
      <c r="AN157" s="67">
        <v>0</v>
      </c>
      <c r="AO157" s="67">
        <v>0</v>
      </c>
      <c r="AP157" s="67">
        <v>0</v>
      </c>
      <c r="AQ157" s="67">
        <v>0</v>
      </c>
      <c r="AR157" s="14">
        <v>27</v>
      </c>
    </row>
    <row r="158" spans="2:44" ht="57.75" customHeight="1">
      <c r="B158" s="42" t="str">
        <f>VLOOKUP(C158,[1]Cat!C:E,2,FALSE)</f>
        <v>Shirts</v>
      </c>
      <c r="C158" s="42" t="str">
        <f t="shared" si="23"/>
        <v>34</v>
      </c>
      <c r="D158" s="43" t="s">
        <v>868</v>
      </c>
      <c r="E158" s="44" t="s">
        <v>944</v>
      </c>
      <c r="F158" s="45" t="str">
        <f>VLOOKUP(D158,'[1]Model List'!D:Y,3,FALSE)</f>
        <v>Apr</v>
      </c>
      <c r="G158" s="54" t="str">
        <f>VLOOKUP(D158,'[1]Model List'!D:Y,5,FALSE)</f>
        <v>CORE</v>
      </c>
      <c r="H158" s="47" t="s">
        <v>1011</v>
      </c>
      <c r="I158" s="47" t="s">
        <v>1095</v>
      </c>
      <c r="J158" s="42" t="s">
        <v>1000</v>
      </c>
      <c r="K158" s="48" t="str">
        <f t="shared" si="22"/>
        <v>0534514204</v>
      </c>
      <c r="L158" s="45"/>
      <c r="M158" s="45"/>
      <c r="N158" s="49">
        <f>VLOOKUP(D158,'[1]Model List'!D:Q,11,FALSE)</f>
        <v>61.9</v>
      </c>
      <c r="O158" s="49">
        <f t="shared" si="24"/>
        <v>68.777777777777771</v>
      </c>
      <c r="P158" s="50">
        <v>390</v>
      </c>
      <c r="Q158" s="50">
        <v>30</v>
      </c>
      <c r="R158" s="51">
        <f t="shared" si="25"/>
        <v>10</v>
      </c>
      <c r="S158" s="51">
        <v>2</v>
      </c>
      <c r="T158" s="50">
        <f t="shared" si="26"/>
        <v>253.5</v>
      </c>
      <c r="U158" s="52">
        <f t="shared" si="27"/>
        <v>0.72868726714880561</v>
      </c>
      <c r="V158" s="50">
        <f t="shared" si="28"/>
        <v>11700</v>
      </c>
      <c r="W158" s="50">
        <f t="shared" si="29"/>
        <v>7605</v>
      </c>
      <c r="X158" s="50">
        <f t="shared" si="30"/>
        <v>2063.333333333333</v>
      </c>
      <c r="Y158" s="53">
        <f t="shared" si="31"/>
        <v>0.82364672364672364</v>
      </c>
      <c r="Z158" s="52">
        <f t="shared" si="32"/>
        <v>0.35</v>
      </c>
      <c r="AC158" s="65" t="s">
        <v>1311</v>
      </c>
      <c r="AD158" s="67">
        <v>2</v>
      </c>
      <c r="AE158" s="67">
        <v>5</v>
      </c>
      <c r="AF158" s="67">
        <v>6</v>
      </c>
      <c r="AG158" s="67">
        <v>3</v>
      </c>
      <c r="AH158" s="67">
        <v>0</v>
      </c>
      <c r="AI158" s="67">
        <v>0</v>
      </c>
      <c r="AJ158" s="67">
        <v>0</v>
      </c>
      <c r="AK158" s="67">
        <v>0</v>
      </c>
      <c r="AL158" s="67">
        <v>0</v>
      </c>
      <c r="AM158" s="67">
        <v>0</v>
      </c>
      <c r="AN158" s="67">
        <v>0</v>
      </c>
      <c r="AO158" s="67">
        <v>0</v>
      </c>
      <c r="AP158" s="67">
        <v>0</v>
      </c>
      <c r="AQ158" s="67">
        <v>0</v>
      </c>
      <c r="AR158" s="14">
        <v>16</v>
      </c>
    </row>
    <row r="159" spans="2:44" ht="57.75" customHeight="1">
      <c r="B159" s="42" t="str">
        <f>VLOOKUP(C159,[1]Cat!C:E,2,FALSE)</f>
        <v>Shirts</v>
      </c>
      <c r="C159" s="42" t="str">
        <f t="shared" si="23"/>
        <v>34</v>
      </c>
      <c r="D159" s="43" t="s">
        <v>868</v>
      </c>
      <c r="E159" s="44" t="s">
        <v>944</v>
      </c>
      <c r="F159" s="45" t="str">
        <f>VLOOKUP(D159,'[1]Model List'!D:Y,3,FALSE)</f>
        <v>Apr</v>
      </c>
      <c r="G159" s="54" t="str">
        <f>VLOOKUP(D159,'[1]Model List'!D:Y,5,FALSE)</f>
        <v>CORE</v>
      </c>
      <c r="H159" s="47" t="s">
        <v>1096</v>
      </c>
      <c r="I159" s="47" t="s">
        <v>1095</v>
      </c>
      <c r="J159" s="42" t="s">
        <v>1001</v>
      </c>
      <c r="K159" s="48" t="str">
        <f t="shared" si="22"/>
        <v>0534514206</v>
      </c>
      <c r="L159" s="45"/>
      <c r="M159" s="45"/>
      <c r="N159" s="49">
        <f>VLOOKUP(D159,'[1]Model List'!D:Q,11,FALSE)</f>
        <v>61.9</v>
      </c>
      <c r="O159" s="49">
        <f t="shared" si="24"/>
        <v>68.777777777777771</v>
      </c>
      <c r="P159" s="50">
        <v>390</v>
      </c>
      <c r="Q159" s="50">
        <v>30</v>
      </c>
      <c r="R159" s="51">
        <f t="shared" si="25"/>
        <v>10</v>
      </c>
      <c r="S159" s="51">
        <v>2</v>
      </c>
      <c r="T159" s="50">
        <f t="shared" si="26"/>
        <v>253.5</v>
      </c>
      <c r="U159" s="52">
        <f t="shared" si="27"/>
        <v>0.72868726714880561</v>
      </c>
      <c r="V159" s="50">
        <f t="shared" si="28"/>
        <v>11700</v>
      </c>
      <c r="W159" s="50">
        <f t="shared" si="29"/>
        <v>7605</v>
      </c>
      <c r="X159" s="50">
        <f t="shared" si="30"/>
        <v>2063.333333333333</v>
      </c>
      <c r="Y159" s="53">
        <f t="shared" si="31"/>
        <v>0.82364672364672364</v>
      </c>
      <c r="Z159" s="52">
        <f t="shared" si="32"/>
        <v>0.35</v>
      </c>
      <c r="AC159" s="65" t="s">
        <v>1312</v>
      </c>
      <c r="AD159" s="67">
        <v>0</v>
      </c>
      <c r="AE159" s="67">
        <v>0</v>
      </c>
      <c r="AF159" s="67">
        <v>3</v>
      </c>
      <c r="AG159" s="67">
        <v>3</v>
      </c>
      <c r="AH159" s="67">
        <v>0</v>
      </c>
      <c r="AI159" s="67">
        <v>0</v>
      </c>
      <c r="AJ159" s="67">
        <v>0</v>
      </c>
      <c r="AK159" s="67">
        <v>0</v>
      </c>
      <c r="AL159" s="67">
        <v>0</v>
      </c>
      <c r="AM159" s="67">
        <v>0</v>
      </c>
      <c r="AN159" s="67">
        <v>0</v>
      </c>
      <c r="AO159" s="67">
        <v>0</v>
      </c>
      <c r="AP159" s="67">
        <v>0</v>
      </c>
      <c r="AQ159" s="67">
        <v>0</v>
      </c>
      <c r="AR159" s="14">
        <v>6</v>
      </c>
    </row>
    <row r="160" spans="2:44" ht="57.75" customHeight="1">
      <c r="B160" s="42" t="str">
        <f>VLOOKUP(C160,[1]Cat!C:E,2,FALSE)</f>
        <v>Shirts</v>
      </c>
      <c r="C160" s="42" t="str">
        <f t="shared" si="23"/>
        <v>34</v>
      </c>
      <c r="D160" s="43" t="s">
        <v>891</v>
      </c>
      <c r="E160" s="44" t="s">
        <v>944</v>
      </c>
      <c r="F160" s="45" t="str">
        <f>VLOOKUP(D160,'[1]Model List'!D:Y,3,FALSE)</f>
        <v>Apr</v>
      </c>
      <c r="G160" s="54" t="str">
        <f>VLOOKUP(D160,'[1]Model List'!D:Y,5,FALSE)</f>
        <v>MOVABLE</v>
      </c>
      <c r="H160" s="47" t="s">
        <v>1011</v>
      </c>
      <c r="I160" s="47" t="s">
        <v>1097</v>
      </c>
      <c r="J160" s="42" t="s">
        <v>973</v>
      </c>
      <c r="K160" s="48" t="str">
        <f t="shared" si="22"/>
        <v>0534514401</v>
      </c>
      <c r="L160" s="45"/>
      <c r="M160" s="45"/>
      <c r="N160" s="49">
        <f>VLOOKUP(D160,'[1]Model List'!D:Q,11,FALSE)</f>
        <v>64.599999999999994</v>
      </c>
      <c r="O160" s="49">
        <f t="shared" si="24"/>
        <v>71.777777777777771</v>
      </c>
      <c r="P160" s="50">
        <v>390</v>
      </c>
      <c r="Q160" s="50">
        <v>31</v>
      </c>
      <c r="R160" s="51">
        <f t="shared" si="25"/>
        <v>10.333333333333334</v>
      </c>
      <c r="S160" s="51">
        <v>2</v>
      </c>
      <c r="T160" s="50">
        <f t="shared" si="26"/>
        <v>253.5</v>
      </c>
      <c r="U160" s="52">
        <f t="shared" si="27"/>
        <v>0.71685294762217844</v>
      </c>
      <c r="V160" s="50">
        <f t="shared" si="28"/>
        <v>12090</v>
      </c>
      <c r="W160" s="50">
        <f t="shared" si="29"/>
        <v>7858.5</v>
      </c>
      <c r="X160" s="50">
        <f t="shared" si="30"/>
        <v>2225.1111111111109</v>
      </c>
      <c r="Y160" s="53">
        <f t="shared" si="31"/>
        <v>0.81595441595441598</v>
      </c>
      <c r="Z160" s="52">
        <f t="shared" si="32"/>
        <v>0.35</v>
      </c>
      <c r="AC160" s="65" t="s">
        <v>1315</v>
      </c>
      <c r="AD160" s="67">
        <v>5</v>
      </c>
      <c r="AE160" s="67">
        <v>7</v>
      </c>
      <c r="AF160" s="67">
        <v>6</v>
      </c>
      <c r="AG160" s="67">
        <v>5</v>
      </c>
      <c r="AH160" s="67">
        <v>0</v>
      </c>
      <c r="AI160" s="67">
        <v>0</v>
      </c>
      <c r="AJ160" s="67">
        <v>0</v>
      </c>
      <c r="AK160" s="67">
        <v>0</v>
      </c>
      <c r="AL160" s="67">
        <v>0</v>
      </c>
      <c r="AM160" s="67">
        <v>0</v>
      </c>
      <c r="AN160" s="67">
        <v>0</v>
      </c>
      <c r="AO160" s="67">
        <v>0</v>
      </c>
      <c r="AP160" s="67">
        <v>0</v>
      </c>
      <c r="AQ160" s="67">
        <v>0</v>
      </c>
      <c r="AR160" s="14">
        <v>23</v>
      </c>
    </row>
    <row r="161" spans="2:44" ht="57.75" customHeight="1">
      <c r="B161" s="42" t="str">
        <f>VLOOKUP(C161,[1]Cat!C:E,2,FALSE)</f>
        <v>Shirts</v>
      </c>
      <c r="C161" s="42" t="str">
        <f t="shared" si="23"/>
        <v>34</v>
      </c>
      <c r="D161" s="43" t="s">
        <v>891</v>
      </c>
      <c r="E161" s="44" t="s">
        <v>944</v>
      </c>
      <c r="F161" s="45" t="str">
        <f>VLOOKUP(D161,'[1]Model List'!D:Y,3,FALSE)</f>
        <v>Apr</v>
      </c>
      <c r="G161" s="54" t="str">
        <f>VLOOKUP(D161,'[1]Model List'!D:Y,5,FALSE)</f>
        <v>MOVABLE</v>
      </c>
      <c r="H161" s="47" t="s">
        <v>1014</v>
      </c>
      <c r="I161" s="47" t="s">
        <v>1097</v>
      </c>
      <c r="J161" s="42" t="s">
        <v>995</v>
      </c>
      <c r="K161" s="48" t="str">
        <f t="shared" si="22"/>
        <v>0534514402</v>
      </c>
      <c r="L161" s="45"/>
      <c r="M161" s="45"/>
      <c r="N161" s="49">
        <f>VLOOKUP(D161,'[1]Model List'!D:Q,11,FALSE)</f>
        <v>64.599999999999994</v>
      </c>
      <c r="O161" s="49">
        <f t="shared" si="24"/>
        <v>71.777777777777771</v>
      </c>
      <c r="P161" s="50">
        <v>390</v>
      </c>
      <c r="Q161" s="50">
        <v>31</v>
      </c>
      <c r="R161" s="51">
        <f t="shared" si="25"/>
        <v>10.333333333333334</v>
      </c>
      <c r="S161" s="51">
        <v>2</v>
      </c>
      <c r="T161" s="50">
        <f t="shared" si="26"/>
        <v>253.5</v>
      </c>
      <c r="U161" s="52">
        <f t="shared" si="27"/>
        <v>0.71685294762217844</v>
      </c>
      <c r="V161" s="50">
        <f t="shared" si="28"/>
        <v>12090</v>
      </c>
      <c r="W161" s="50">
        <f t="shared" si="29"/>
        <v>7858.5</v>
      </c>
      <c r="X161" s="50">
        <f t="shared" si="30"/>
        <v>2225.1111111111109</v>
      </c>
      <c r="Y161" s="53">
        <f t="shared" si="31"/>
        <v>0.81595441595441598</v>
      </c>
      <c r="Z161" s="52">
        <f t="shared" si="32"/>
        <v>0.35</v>
      </c>
      <c r="AC161" s="65" t="s">
        <v>1316</v>
      </c>
      <c r="AD161" s="67">
        <v>4</v>
      </c>
      <c r="AE161" s="67">
        <v>5</v>
      </c>
      <c r="AF161" s="67">
        <v>6</v>
      </c>
      <c r="AG161" s="67">
        <v>5</v>
      </c>
      <c r="AH161" s="67">
        <v>0</v>
      </c>
      <c r="AI161" s="67">
        <v>0</v>
      </c>
      <c r="AJ161" s="67">
        <v>0</v>
      </c>
      <c r="AK161" s="67">
        <v>0</v>
      </c>
      <c r="AL161" s="67">
        <v>0</v>
      </c>
      <c r="AM161" s="67">
        <v>0</v>
      </c>
      <c r="AN161" s="67">
        <v>0</v>
      </c>
      <c r="AO161" s="67">
        <v>0</v>
      </c>
      <c r="AP161" s="67">
        <v>0</v>
      </c>
      <c r="AQ161" s="67">
        <v>0</v>
      </c>
      <c r="AR161" s="14">
        <v>20</v>
      </c>
    </row>
    <row r="162" spans="2:44" ht="57.75" customHeight="1">
      <c r="B162" s="42" t="str">
        <f>VLOOKUP(C162,[1]Cat!C:E,2,FALSE)</f>
        <v>Shirts</v>
      </c>
      <c r="C162" s="42" t="str">
        <f t="shared" si="23"/>
        <v>34</v>
      </c>
      <c r="D162" s="43" t="s">
        <v>892</v>
      </c>
      <c r="E162" s="44" t="s">
        <v>944</v>
      </c>
      <c r="F162" s="45" t="str">
        <f>VLOOKUP(D162,'[1]Model List'!D:Y,3,FALSE)</f>
        <v>Apr</v>
      </c>
      <c r="G162" s="54" t="str">
        <f>VLOOKUP(D162,'[1]Model List'!D:Y,5,FALSE)</f>
        <v>CORE</v>
      </c>
      <c r="H162" s="47" t="s">
        <v>1011</v>
      </c>
      <c r="I162" s="47" t="s">
        <v>1098</v>
      </c>
      <c r="J162" s="42" t="s">
        <v>973</v>
      </c>
      <c r="K162" s="48" t="str">
        <f t="shared" si="22"/>
        <v>0534514301</v>
      </c>
      <c r="L162" s="45"/>
      <c r="M162" s="45"/>
      <c r="N162" s="49">
        <f>VLOOKUP(D162,'[1]Model List'!D:Q,11,FALSE)</f>
        <v>67.42</v>
      </c>
      <c r="O162" s="49">
        <f t="shared" si="24"/>
        <v>74.911111111111111</v>
      </c>
      <c r="P162" s="50">
        <v>390</v>
      </c>
      <c r="Q162" s="50">
        <v>30</v>
      </c>
      <c r="R162" s="51">
        <f t="shared" si="25"/>
        <v>10</v>
      </c>
      <c r="S162" s="51">
        <v>2</v>
      </c>
      <c r="T162" s="50">
        <f t="shared" si="26"/>
        <v>253.5</v>
      </c>
      <c r="U162" s="52">
        <f t="shared" si="27"/>
        <v>0.70449265833881225</v>
      </c>
      <c r="V162" s="50">
        <f t="shared" si="28"/>
        <v>11700</v>
      </c>
      <c r="W162" s="50">
        <f t="shared" si="29"/>
        <v>7605</v>
      </c>
      <c r="X162" s="50">
        <f t="shared" si="30"/>
        <v>2247.3333333333335</v>
      </c>
      <c r="Y162" s="53">
        <f t="shared" si="31"/>
        <v>0.80792022792022788</v>
      </c>
      <c r="Z162" s="52">
        <f t="shared" si="32"/>
        <v>0.35</v>
      </c>
      <c r="AC162" s="65" t="s">
        <v>1313</v>
      </c>
      <c r="AD162" s="67">
        <v>8</v>
      </c>
      <c r="AE162" s="67">
        <v>10</v>
      </c>
      <c r="AF162" s="67">
        <v>8</v>
      </c>
      <c r="AG162" s="67">
        <v>5</v>
      </c>
      <c r="AH162" s="67">
        <v>0</v>
      </c>
      <c r="AI162" s="67">
        <v>0</v>
      </c>
      <c r="AJ162" s="67">
        <v>0</v>
      </c>
      <c r="AK162" s="67">
        <v>0</v>
      </c>
      <c r="AL162" s="67">
        <v>0</v>
      </c>
      <c r="AM162" s="67">
        <v>0</v>
      </c>
      <c r="AN162" s="67">
        <v>0</v>
      </c>
      <c r="AO162" s="67">
        <v>0</v>
      </c>
      <c r="AP162" s="67">
        <v>0</v>
      </c>
      <c r="AQ162" s="67">
        <v>0</v>
      </c>
      <c r="AR162" s="14">
        <v>31</v>
      </c>
    </row>
    <row r="163" spans="2:44" ht="57.75" customHeight="1">
      <c r="B163" s="42" t="str">
        <f>VLOOKUP(C163,[1]Cat!C:E,2,FALSE)</f>
        <v>Shirts</v>
      </c>
      <c r="C163" s="42" t="str">
        <f t="shared" si="23"/>
        <v>34</v>
      </c>
      <c r="D163" s="43" t="s">
        <v>892</v>
      </c>
      <c r="E163" s="44" t="s">
        <v>944</v>
      </c>
      <c r="F163" s="45" t="str">
        <f>VLOOKUP(D163,'[1]Model List'!D:Y,3,FALSE)</f>
        <v>Apr</v>
      </c>
      <c r="G163" s="54" t="str">
        <f>VLOOKUP(D163,'[1]Model List'!D:Y,5,FALSE)</f>
        <v>CORE</v>
      </c>
      <c r="H163" s="47" t="s">
        <v>1099</v>
      </c>
      <c r="I163" s="47" t="s">
        <v>1098</v>
      </c>
      <c r="J163" s="42" t="s">
        <v>1002</v>
      </c>
      <c r="K163" s="48" t="str">
        <f t="shared" si="22"/>
        <v>0534514303</v>
      </c>
      <c r="L163" s="45"/>
      <c r="M163" s="45"/>
      <c r="N163" s="49">
        <f>VLOOKUP(D163,'[1]Model List'!D:Q,11,FALSE)</f>
        <v>67.42</v>
      </c>
      <c r="O163" s="49">
        <f t="shared" si="24"/>
        <v>74.911111111111111</v>
      </c>
      <c r="P163" s="50">
        <v>390</v>
      </c>
      <c r="Q163" s="50">
        <v>30</v>
      </c>
      <c r="R163" s="51">
        <f t="shared" si="25"/>
        <v>10</v>
      </c>
      <c r="S163" s="51">
        <v>2</v>
      </c>
      <c r="T163" s="50">
        <f t="shared" si="26"/>
        <v>253.5</v>
      </c>
      <c r="U163" s="52">
        <f t="shared" si="27"/>
        <v>0.70449265833881225</v>
      </c>
      <c r="V163" s="50">
        <f t="shared" si="28"/>
        <v>11700</v>
      </c>
      <c r="W163" s="50">
        <f t="shared" si="29"/>
        <v>7605</v>
      </c>
      <c r="X163" s="50">
        <f t="shared" si="30"/>
        <v>2247.3333333333335</v>
      </c>
      <c r="Y163" s="53">
        <f t="shared" si="31"/>
        <v>0.80792022792022788</v>
      </c>
      <c r="Z163" s="52">
        <f t="shared" si="32"/>
        <v>0.35</v>
      </c>
      <c r="AC163" s="65" t="s">
        <v>1314</v>
      </c>
      <c r="AD163" s="67">
        <v>0</v>
      </c>
      <c r="AE163" s="67">
        <v>3</v>
      </c>
      <c r="AF163" s="67">
        <v>7</v>
      </c>
      <c r="AG163" s="67">
        <v>5</v>
      </c>
      <c r="AH163" s="67">
        <v>0</v>
      </c>
      <c r="AI163" s="67">
        <v>0</v>
      </c>
      <c r="AJ163" s="67">
        <v>0</v>
      </c>
      <c r="AK163" s="67">
        <v>0</v>
      </c>
      <c r="AL163" s="67">
        <v>0</v>
      </c>
      <c r="AM163" s="67">
        <v>0</v>
      </c>
      <c r="AN163" s="67">
        <v>0</v>
      </c>
      <c r="AO163" s="67">
        <v>0</v>
      </c>
      <c r="AP163" s="67">
        <v>0</v>
      </c>
      <c r="AQ163" s="67">
        <v>0</v>
      </c>
      <c r="AR163" s="14">
        <v>15</v>
      </c>
    </row>
    <row r="164" spans="2:44" ht="57.75" customHeight="1">
      <c r="B164" s="42" t="str">
        <f>VLOOKUP(C164,[1]Cat!C:E,2,FALSE)</f>
        <v>Shirts</v>
      </c>
      <c r="C164" s="42" t="str">
        <f t="shared" si="23"/>
        <v>34</v>
      </c>
      <c r="D164" s="43" t="s">
        <v>866</v>
      </c>
      <c r="E164" s="44" t="s">
        <v>944</v>
      </c>
      <c r="F164" s="45" t="str">
        <f>VLOOKUP(D164,'[1]Model List'!D:Y,3,FALSE)</f>
        <v>Apr</v>
      </c>
      <c r="G164" s="54" t="str">
        <f>VLOOKUP(D164,'[1]Model List'!D:Y,5,FALSE)</f>
        <v>MOVABLE</v>
      </c>
      <c r="H164" s="47" t="s">
        <v>1100</v>
      </c>
      <c r="I164" s="47" t="s">
        <v>1101</v>
      </c>
      <c r="J164" s="42" t="s">
        <v>973</v>
      </c>
      <c r="K164" s="48" t="str">
        <f t="shared" si="22"/>
        <v>0534549801</v>
      </c>
      <c r="L164" s="45"/>
      <c r="M164" s="45"/>
      <c r="N164" s="49">
        <f>VLOOKUP(D164,'[1]Model List'!D:Q,11,FALSE)</f>
        <v>80.099999999999994</v>
      </c>
      <c r="O164" s="49">
        <f t="shared" si="24"/>
        <v>88.999999999999986</v>
      </c>
      <c r="P164" s="50">
        <v>390</v>
      </c>
      <c r="Q164" s="50">
        <v>30</v>
      </c>
      <c r="R164" s="51">
        <f t="shared" si="25"/>
        <v>10</v>
      </c>
      <c r="S164" s="51">
        <v>2</v>
      </c>
      <c r="T164" s="50">
        <f t="shared" si="26"/>
        <v>253.5</v>
      </c>
      <c r="U164" s="52">
        <f t="shared" si="27"/>
        <v>0.64891518737672582</v>
      </c>
      <c r="V164" s="50">
        <f t="shared" si="28"/>
        <v>11700</v>
      </c>
      <c r="W164" s="50">
        <f t="shared" si="29"/>
        <v>7605</v>
      </c>
      <c r="X164" s="50">
        <f t="shared" si="30"/>
        <v>2669.9999999999995</v>
      </c>
      <c r="Y164" s="53">
        <f t="shared" si="31"/>
        <v>0.77179487179487183</v>
      </c>
      <c r="Z164" s="52">
        <f t="shared" si="32"/>
        <v>0.35</v>
      </c>
      <c r="AC164" s="65" t="s">
        <v>1324</v>
      </c>
      <c r="AD164" s="67">
        <v>0</v>
      </c>
      <c r="AE164" s="67">
        <v>0</v>
      </c>
      <c r="AF164" s="67">
        <v>4</v>
      </c>
      <c r="AG164" s="67">
        <v>4</v>
      </c>
      <c r="AH164" s="67">
        <v>0</v>
      </c>
      <c r="AI164" s="67">
        <v>0</v>
      </c>
      <c r="AJ164" s="67">
        <v>0</v>
      </c>
      <c r="AK164" s="67">
        <v>0</v>
      </c>
      <c r="AL164" s="67">
        <v>0</v>
      </c>
      <c r="AM164" s="67">
        <v>0</v>
      </c>
      <c r="AN164" s="67">
        <v>0</v>
      </c>
      <c r="AO164" s="67">
        <v>0</v>
      </c>
      <c r="AP164" s="67">
        <v>0</v>
      </c>
      <c r="AQ164" s="67">
        <v>0</v>
      </c>
      <c r="AR164" s="14">
        <v>8</v>
      </c>
    </row>
    <row r="165" spans="2:44" ht="57.75" customHeight="1">
      <c r="B165" s="42" t="str">
        <f>VLOOKUP(C165,[1]Cat!C:E,2,FALSE)</f>
        <v>Shirts</v>
      </c>
      <c r="C165" s="42" t="str">
        <f t="shared" si="23"/>
        <v>34</v>
      </c>
      <c r="D165" s="43" t="s">
        <v>866</v>
      </c>
      <c r="E165" s="44" t="s">
        <v>944</v>
      </c>
      <c r="F165" s="45" t="str">
        <f>VLOOKUP(D165,'[1]Model List'!D:Y,3,FALSE)</f>
        <v>Apr</v>
      </c>
      <c r="G165" s="54" t="str">
        <f>VLOOKUP(D165,'[1]Model List'!D:Y,5,FALSE)</f>
        <v>MOVABLE</v>
      </c>
      <c r="H165" s="47" t="s">
        <v>1011</v>
      </c>
      <c r="I165" s="47" t="s">
        <v>1101</v>
      </c>
      <c r="J165" s="42" t="s">
        <v>1013</v>
      </c>
      <c r="K165" s="48" t="str">
        <f t="shared" si="22"/>
        <v>0534549805</v>
      </c>
      <c r="L165" s="45"/>
      <c r="M165" s="45"/>
      <c r="N165" s="49">
        <f>VLOOKUP(D165,'[1]Model List'!D:Q,11,FALSE)</f>
        <v>80.099999999999994</v>
      </c>
      <c r="O165" s="49">
        <f t="shared" si="24"/>
        <v>88.999999999999986</v>
      </c>
      <c r="P165" s="50">
        <v>390</v>
      </c>
      <c r="Q165" s="50">
        <v>30</v>
      </c>
      <c r="R165" s="51">
        <f t="shared" si="25"/>
        <v>10</v>
      </c>
      <c r="S165" s="51">
        <v>2</v>
      </c>
      <c r="T165" s="50">
        <f t="shared" si="26"/>
        <v>253.5</v>
      </c>
      <c r="U165" s="52">
        <f t="shared" si="27"/>
        <v>0.64891518737672582</v>
      </c>
      <c r="V165" s="50">
        <f t="shared" si="28"/>
        <v>11700</v>
      </c>
      <c r="W165" s="50">
        <f t="shared" si="29"/>
        <v>7605</v>
      </c>
      <c r="X165" s="50">
        <f t="shared" si="30"/>
        <v>2669.9999999999995</v>
      </c>
      <c r="Y165" s="53">
        <f t="shared" si="31"/>
        <v>0.77179487179487183</v>
      </c>
      <c r="Z165" s="52">
        <f t="shared" si="32"/>
        <v>0.35</v>
      </c>
      <c r="AC165" s="65" t="s">
        <v>1325</v>
      </c>
      <c r="AD165" s="67">
        <v>1</v>
      </c>
      <c r="AE165" s="67">
        <v>9</v>
      </c>
      <c r="AF165" s="67">
        <v>8</v>
      </c>
      <c r="AG165" s="67">
        <v>5</v>
      </c>
      <c r="AH165" s="67">
        <v>0</v>
      </c>
      <c r="AI165" s="67">
        <v>0</v>
      </c>
      <c r="AJ165" s="67">
        <v>0</v>
      </c>
      <c r="AK165" s="67">
        <v>0</v>
      </c>
      <c r="AL165" s="67">
        <v>0</v>
      </c>
      <c r="AM165" s="67">
        <v>0</v>
      </c>
      <c r="AN165" s="67">
        <v>0</v>
      </c>
      <c r="AO165" s="67">
        <v>0</v>
      </c>
      <c r="AP165" s="67">
        <v>0</v>
      </c>
      <c r="AQ165" s="67">
        <v>0</v>
      </c>
      <c r="AR165" s="14">
        <v>23</v>
      </c>
    </row>
    <row r="166" spans="2:44" ht="57.75" customHeight="1">
      <c r="B166" s="42" t="str">
        <f>VLOOKUP(C166,[1]Cat!C:E,2,FALSE)</f>
        <v>Shirts</v>
      </c>
      <c r="C166" s="42" t="str">
        <f t="shared" si="23"/>
        <v>34</v>
      </c>
      <c r="D166" s="43" t="s">
        <v>866</v>
      </c>
      <c r="E166" s="44" t="s">
        <v>944</v>
      </c>
      <c r="F166" s="45" t="str">
        <f>VLOOKUP(D166,'[1]Model List'!D:Y,3,FALSE)</f>
        <v>Apr</v>
      </c>
      <c r="G166" s="54" t="str">
        <f>VLOOKUP(D166,'[1]Model List'!D:Y,5,FALSE)</f>
        <v>MOVABLE</v>
      </c>
      <c r="H166" s="47" t="s">
        <v>1014</v>
      </c>
      <c r="I166" s="47" t="s">
        <v>1101</v>
      </c>
      <c r="J166" s="42" t="s">
        <v>975</v>
      </c>
      <c r="K166" s="48" t="str">
        <f t="shared" si="22"/>
        <v>0534549807</v>
      </c>
      <c r="L166" s="45"/>
      <c r="M166" s="45"/>
      <c r="N166" s="49">
        <f>VLOOKUP(D166,'[1]Model List'!D:Q,11,FALSE)</f>
        <v>80.099999999999994</v>
      </c>
      <c r="O166" s="49">
        <f t="shared" si="24"/>
        <v>88.999999999999986</v>
      </c>
      <c r="P166" s="50">
        <v>390</v>
      </c>
      <c r="Q166" s="50">
        <v>30</v>
      </c>
      <c r="R166" s="51">
        <f t="shared" si="25"/>
        <v>10</v>
      </c>
      <c r="S166" s="51">
        <v>2</v>
      </c>
      <c r="T166" s="50">
        <f t="shared" si="26"/>
        <v>253.5</v>
      </c>
      <c r="U166" s="52">
        <f t="shared" si="27"/>
        <v>0.64891518737672582</v>
      </c>
      <c r="V166" s="50">
        <f t="shared" si="28"/>
        <v>11700</v>
      </c>
      <c r="W166" s="50">
        <f t="shared" si="29"/>
        <v>7605</v>
      </c>
      <c r="X166" s="50">
        <f t="shared" si="30"/>
        <v>2669.9999999999995</v>
      </c>
      <c r="Y166" s="53">
        <f t="shared" si="31"/>
        <v>0.77179487179487183</v>
      </c>
      <c r="Z166" s="52">
        <f t="shared" si="32"/>
        <v>0.35</v>
      </c>
      <c r="AC166" s="65" t="s">
        <v>1326</v>
      </c>
      <c r="AD166" s="67">
        <v>2</v>
      </c>
      <c r="AE166" s="67">
        <v>10</v>
      </c>
      <c r="AF166" s="67">
        <v>6</v>
      </c>
      <c r="AG166" s="67">
        <v>4</v>
      </c>
      <c r="AH166" s="67">
        <v>0</v>
      </c>
      <c r="AI166" s="67">
        <v>0</v>
      </c>
      <c r="AJ166" s="67">
        <v>0</v>
      </c>
      <c r="AK166" s="67">
        <v>0</v>
      </c>
      <c r="AL166" s="67">
        <v>0</v>
      </c>
      <c r="AM166" s="67">
        <v>0</v>
      </c>
      <c r="AN166" s="67">
        <v>0</v>
      </c>
      <c r="AO166" s="67">
        <v>0</v>
      </c>
      <c r="AP166" s="67">
        <v>0</v>
      </c>
      <c r="AQ166" s="67">
        <v>0</v>
      </c>
      <c r="AR166" s="14">
        <v>22</v>
      </c>
    </row>
    <row r="167" spans="2:44" ht="57.75" customHeight="1">
      <c r="B167" s="42" t="str">
        <f>VLOOKUP(C167,[1]Cat!C:E,2,FALSE)</f>
        <v>Shirts</v>
      </c>
      <c r="C167" s="42" t="str">
        <f t="shared" si="23"/>
        <v>34</v>
      </c>
      <c r="D167" s="43" t="s">
        <v>866</v>
      </c>
      <c r="E167" s="44" t="s">
        <v>944</v>
      </c>
      <c r="F167" s="45" t="str">
        <f>VLOOKUP(D167,'[1]Model List'!D:Y,3,FALSE)</f>
        <v>Apr</v>
      </c>
      <c r="G167" s="54" t="str">
        <f>VLOOKUP(D167,'[1]Model List'!D:Y,5,FALSE)</f>
        <v>MOVABLE</v>
      </c>
      <c r="H167" s="47" t="s">
        <v>1102</v>
      </c>
      <c r="I167" s="47" t="s">
        <v>1101</v>
      </c>
      <c r="J167" s="42" t="s">
        <v>1004</v>
      </c>
      <c r="K167" s="48" t="str">
        <f t="shared" si="22"/>
        <v>0534549808</v>
      </c>
      <c r="L167" s="45"/>
      <c r="M167" s="45"/>
      <c r="N167" s="49">
        <f>VLOOKUP(D167,'[1]Model List'!D:Q,11,FALSE)</f>
        <v>80.099999999999994</v>
      </c>
      <c r="O167" s="49">
        <f t="shared" si="24"/>
        <v>88.999999999999986</v>
      </c>
      <c r="P167" s="50">
        <v>390</v>
      </c>
      <c r="Q167" s="50">
        <v>30</v>
      </c>
      <c r="R167" s="51">
        <f t="shared" si="25"/>
        <v>10</v>
      </c>
      <c r="S167" s="51">
        <v>2</v>
      </c>
      <c r="T167" s="50">
        <f t="shared" si="26"/>
        <v>253.5</v>
      </c>
      <c r="U167" s="52">
        <f t="shared" si="27"/>
        <v>0.64891518737672582</v>
      </c>
      <c r="V167" s="50">
        <f t="shared" si="28"/>
        <v>11700</v>
      </c>
      <c r="W167" s="50">
        <f t="shared" si="29"/>
        <v>7605</v>
      </c>
      <c r="X167" s="50">
        <f t="shared" si="30"/>
        <v>2669.9999999999995</v>
      </c>
      <c r="Y167" s="53">
        <f t="shared" si="31"/>
        <v>0.77179487179487183</v>
      </c>
      <c r="Z167" s="52">
        <f t="shared" si="32"/>
        <v>0.35</v>
      </c>
      <c r="AC167" s="65" t="s">
        <v>1327</v>
      </c>
      <c r="AD167" s="67">
        <v>0</v>
      </c>
      <c r="AE167" s="67">
        <v>6</v>
      </c>
      <c r="AF167" s="67">
        <v>7</v>
      </c>
      <c r="AG167" s="67">
        <v>4</v>
      </c>
      <c r="AH167" s="67">
        <v>0</v>
      </c>
      <c r="AI167" s="67">
        <v>0</v>
      </c>
      <c r="AJ167" s="67">
        <v>0</v>
      </c>
      <c r="AK167" s="67">
        <v>0</v>
      </c>
      <c r="AL167" s="67">
        <v>0</v>
      </c>
      <c r="AM167" s="67">
        <v>0</v>
      </c>
      <c r="AN167" s="67">
        <v>0</v>
      </c>
      <c r="AO167" s="67">
        <v>0</v>
      </c>
      <c r="AP167" s="67">
        <v>0</v>
      </c>
      <c r="AQ167" s="67">
        <v>0</v>
      </c>
      <c r="AR167" s="14">
        <v>17</v>
      </c>
    </row>
    <row r="168" spans="2:44" ht="57.75" customHeight="1">
      <c r="B168" s="42" t="str">
        <f>VLOOKUP(C168,[1]Cat!C:E,2,FALSE)</f>
        <v>Shirts</v>
      </c>
      <c r="C168" s="42" t="str">
        <f t="shared" si="23"/>
        <v>34</v>
      </c>
      <c r="D168" s="43" t="s">
        <v>874</v>
      </c>
      <c r="E168" s="44" t="s">
        <v>944</v>
      </c>
      <c r="F168" s="45" t="str">
        <f>VLOOKUP(D168,'[1]Model List'!D:Y,3,FALSE)</f>
        <v>Apr</v>
      </c>
      <c r="G168" s="54" t="str">
        <f>VLOOKUP(D168,'[1]Model List'!D:Y,5,FALSE)</f>
        <v>CORE</v>
      </c>
      <c r="H168" s="47" t="s">
        <v>1011</v>
      </c>
      <c r="I168" s="47" t="s">
        <v>1103</v>
      </c>
      <c r="J168" s="42" t="s">
        <v>995</v>
      </c>
      <c r="K168" s="48" t="str">
        <f t="shared" si="22"/>
        <v>0534549602</v>
      </c>
      <c r="L168" s="45"/>
      <c r="M168" s="45"/>
      <c r="N168" s="49">
        <f>VLOOKUP(D168,'[1]Model List'!D:Q,11,FALSE)</f>
        <v>63.74</v>
      </c>
      <c r="O168" s="49">
        <f t="shared" si="24"/>
        <v>70.822222222222223</v>
      </c>
      <c r="P168" s="50">
        <v>360</v>
      </c>
      <c r="Q168" s="50">
        <v>31</v>
      </c>
      <c r="R168" s="51">
        <f t="shared" si="25"/>
        <v>10.333333333333334</v>
      </c>
      <c r="S168" s="51">
        <v>2</v>
      </c>
      <c r="T168" s="50">
        <f t="shared" si="26"/>
        <v>234</v>
      </c>
      <c r="U168" s="52">
        <f t="shared" si="27"/>
        <v>0.69734093067426406</v>
      </c>
      <c r="V168" s="50">
        <f t="shared" si="28"/>
        <v>11160</v>
      </c>
      <c r="W168" s="50">
        <f t="shared" si="29"/>
        <v>7254</v>
      </c>
      <c r="X168" s="50">
        <f t="shared" si="30"/>
        <v>2195.4888888888891</v>
      </c>
      <c r="Y168" s="53">
        <f t="shared" si="31"/>
        <v>0.80327160493827154</v>
      </c>
      <c r="Z168" s="52">
        <f t="shared" si="32"/>
        <v>0.35</v>
      </c>
      <c r="AC168" s="65" t="s">
        <v>1317</v>
      </c>
      <c r="AD168" s="67">
        <v>5</v>
      </c>
      <c r="AE168" s="67">
        <v>7</v>
      </c>
      <c r="AF168" s="67">
        <v>8</v>
      </c>
      <c r="AG168" s="67">
        <v>4</v>
      </c>
      <c r="AH168" s="67">
        <v>0</v>
      </c>
      <c r="AI168" s="67">
        <v>0</v>
      </c>
      <c r="AJ168" s="67">
        <v>0</v>
      </c>
      <c r="AK168" s="67">
        <v>0</v>
      </c>
      <c r="AL168" s="67">
        <v>0</v>
      </c>
      <c r="AM168" s="67">
        <v>0</v>
      </c>
      <c r="AN168" s="67">
        <v>0</v>
      </c>
      <c r="AO168" s="67">
        <v>0</v>
      </c>
      <c r="AP168" s="67">
        <v>0</v>
      </c>
      <c r="AQ168" s="67">
        <v>0</v>
      </c>
      <c r="AR168" s="14">
        <v>24</v>
      </c>
    </row>
    <row r="169" spans="2:44" ht="57.75" customHeight="1">
      <c r="B169" s="42" t="str">
        <f>VLOOKUP(C169,[1]Cat!C:E,2,FALSE)</f>
        <v>Shirts</v>
      </c>
      <c r="C169" s="42" t="str">
        <f t="shared" si="23"/>
        <v>34</v>
      </c>
      <c r="D169" s="43" t="s">
        <v>874</v>
      </c>
      <c r="E169" s="44" t="s">
        <v>944</v>
      </c>
      <c r="F169" s="45" t="str">
        <f>VLOOKUP(D169,'[1]Model List'!D:Y,3,FALSE)</f>
        <v>Apr</v>
      </c>
      <c r="G169" s="54" t="str">
        <f>VLOOKUP(D169,'[1]Model List'!D:Y,5,FALSE)</f>
        <v>CORE</v>
      </c>
      <c r="H169" s="47" t="s">
        <v>1014</v>
      </c>
      <c r="I169" s="47" t="s">
        <v>1103</v>
      </c>
      <c r="J169" s="42" t="s">
        <v>1002</v>
      </c>
      <c r="K169" s="48" t="str">
        <f t="shared" si="22"/>
        <v>0534549603</v>
      </c>
      <c r="L169" s="45"/>
      <c r="M169" s="45"/>
      <c r="N169" s="49">
        <f>VLOOKUP(D169,'[1]Model List'!D:Q,11,FALSE)</f>
        <v>63.74</v>
      </c>
      <c r="O169" s="49">
        <f t="shared" si="24"/>
        <v>70.822222222222223</v>
      </c>
      <c r="P169" s="50">
        <v>360</v>
      </c>
      <c r="Q169" s="50">
        <v>31</v>
      </c>
      <c r="R169" s="51">
        <f t="shared" si="25"/>
        <v>10.333333333333334</v>
      </c>
      <c r="S169" s="51">
        <v>2</v>
      </c>
      <c r="T169" s="50">
        <f t="shared" si="26"/>
        <v>234</v>
      </c>
      <c r="U169" s="52">
        <f t="shared" si="27"/>
        <v>0.69734093067426406</v>
      </c>
      <c r="V169" s="50">
        <f t="shared" si="28"/>
        <v>11160</v>
      </c>
      <c r="W169" s="50">
        <f t="shared" si="29"/>
        <v>7254</v>
      </c>
      <c r="X169" s="50">
        <f t="shared" si="30"/>
        <v>2195.4888888888891</v>
      </c>
      <c r="Y169" s="53">
        <f t="shared" si="31"/>
        <v>0.80327160493827154</v>
      </c>
      <c r="Z169" s="52">
        <f t="shared" si="32"/>
        <v>0.35</v>
      </c>
      <c r="AC169" s="65" t="s">
        <v>1318</v>
      </c>
      <c r="AD169" s="67">
        <v>7</v>
      </c>
      <c r="AE169" s="67">
        <v>4</v>
      </c>
      <c r="AF169" s="67">
        <v>4</v>
      </c>
      <c r="AG169" s="67">
        <v>5</v>
      </c>
      <c r="AH169" s="67">
        <v>0</v>
      </c>
      <c r="AI169" s="67">
        <v>0</v>
      </c>
      <c r="AJ169" s="67">
        <v>0</v>
      </c>
      <c r="AK169" s="67">
        <v>0</v>
      </c>
      <c r="AL169" s="67">
        <v>0</v>
      </c>
      <c r="AM169" s="67">
        <v>0</v>
      </c>
      <c r="AN169" s="67">
        <v>0</v>
      </c>
      <c r="AO169" s="67">
        <v>0</v>
      </c>
      <c r="AP169" s="67">
        <v>0</v>
      </c>
      <c r="AQ169" s="67">
        <v>0</v>
      </c>
      <c r="AR169" s="14">
        <v>20</v>
      </c>
    </row>
    <row r="170" spans="2:44" ht="57.75" customHeight="1">
      <c r="B170" s="42" t="str">
        <f>VLOOKUP(C170,[1]Cat!C:E,2,FALSE)</f>
        <v>Shirts</v>
      </c>
      <c r="C170" s="42" t="str">
        <f t="shared" si="23"/>
        <v>34</v>
      </c>
      <c r="D170" s="43" t="s">
        <v>874</v>
      </c>
      <c r="E170" s="44" t="s">
        <v>944</v>
      </c>
      <c r="F170" s="45" t="str">
        <f>VLOOKUP(D170,'[1]Model List'!D:Y,3,FALSE)</f>
        <v>Apr</v>
      </c>
      <c r="G170" s="54" t="str">
        <f>VLOOKUP(D170,'[1]Model List'!D:Y,5,FALSE)</f>
        <v>CORE</v>
      </c>
      <c r="H170" s="47" t="s">
        <v>1020</v>
      </c>
      <c r="I170" s="47" t="s">
        <v>1103</v>
      </c>
      <c r="J170" s="42" t="s">
        <v>1000</v>
      </c>
      <c r="K170" s="48" t="str">
        <f t="shared" si="22"/>
        <v>0534549604</v>
      </c>
      <c r="L170" s="45"/>
      <c r="M170" s="45"/>
      <c r="N170" s="49">
        <f>VLOOKUP(D170,'[1]Model List'!D:Q,11,FALSE)</f>
        <v>63.74</v>
      </c>
      <c r="O170" s="49">
        <f t="shared" si="24"/>
        <v>70.822222222222223</v>
      </c>
      <c r="P170" s="50">
        <v>360</v>
      </c>
      <c r="Q170" s="50">
        <v>31</v>
      </c>
      <c r="R170" s="51">
        <f t="shared" si="25"/>
        <v>10.333333333333334</v>
      </c>
      <c r="S170" s="51">
        <v>2</v>
      </c>
      <c r="T170" s="50">
        <f t="shared" si="26"/>
        <v>234</v>
      </c>
      <c r="U170" s="52">
        <f t="shared" si="27"/>
        <v>0.69734093067426406</v>
      </c>
      <c r="V170" s="50">
        <f t="shared" si="28"/>
        <v>11160</v>
      </c>
      <c r="W170" s="50">
        <f t="shared" si="29"/>
        <v>7254</v>
      </c>
      <c r="X170" s="50">
        <f t="shared" si="30"/>
        <v>2195.4888888888891</v>
      </c>
      <c r="Y170" s="53">
        <f t="shared" si="31"/>
        <v>0.80327160493827154</v>
      </c>
      <c r="Z170" s="52">
        <f t="shared" si="32"/>
        <v>0.35</v>
      </c>
      <c r="AC170" s="65" t="s">
        <v>1319</v>
      </c>
      <c r="AD170" s="67">
        <v>5</v>
      </c>
      <c r="AE170" s="67">
        <v>5</v>
      </c>
      <c r="AF170" s="67">
        <v>5</v>
      </c>
      <c r="AG170" s="67">
        <v>5</v>
      </c>
      <c r="AH170" s="67">
        <v>0</v>
      </c>
      <c r="AI170" s="67">
        <v>0</v>
      </c>
      <c r="AJ170" s="67">
        <v>0</v>
      </c>
      <c r="AK170" s="67">
        <v>0</v>
      </c>
      <c r="AL170" s="67">
        <v>0</v>
      </c>
      <c r="AM170" s="67">
        <v>0</v>
      </c>
      <c r="AN170" s="67">
        <v>0</v>
      </c>
      <c r="AO170" s="67">
        <v>0</v>
      </c>
      <c r="AP170" s="67">
        <v>0</v>
      </c>
      <c r="AQ170" s="67">
        <v>0</v>
      </c>
      <c r="AR170" s="14">
        <v>20</v>
      </c>
    </row>
    <row r="171" spans="2:44" ht="57.75" customHeight="1">
      <c r="B171" s="42" t="str">
        <f>VLOOKUP(C171,[1]Cat!C:E,2,FALSE)</f>
        <v>Shirts</v>
      </c>
      <c r="C171" s="42" t="str">
        <f t="shared" si="23"/>
        <v>34</v>
      </c>
      <c r="D171" s="43" t="s">
        <v>872</v>
      </c>
      <c r="E171" s="44" t="s">
        <v>944</v>
      </c>
      <c r="F171" s="45" t="str">
        <f>VLOOKUP(D171,'[1]Model List'!D:Y,3,FALSE)</f>
        <v>Apr</v>
      </c>
      <c r="G171" s="54" t="str">
        <f>VLOOKUP(D171,'[1]Model List'!D:Y,5,FALSE)</f>
        <v>MOVABLE</v>
      </c>
      <c r="H171" s="47" t="s">
        <v>1011</v>
      </c>
      <c r="I171" s="47" t="s">
        <v>1104</v>
      </c>
      <c r="J171" s="42" t="s">
        <v>973</v>
      </c>
      <c r="K171" s="48" t="str">
        <f t="shared" si="22"/>
        <v>0534549901</v>
      </c>
      <c r="L171" s="45"/>
      <c r="M171" s="45"/>
      <c r="N171" s="49">
        <f>VLOOKUP(D171,'[1]Model List'!D:Q,11,FALSE)</f>
        <v>61.5</v>
      </c>
      <c r="O171" s="49">
        <f t="shared" si="24"/>
        <v>68.333333333333329</v>
      </c>
      <c r="P171" s="50">
        <v>360</v>
      </c>
      <c r="Q171" s="50">
        <v>30</v>
      </c>
      <c r="R171" s="51">
        <f t="shared" si="25"/>
        <v>10</v>
      </c>
      <c r="S171" s="51">
        <v>2</v>
      </c>
      <c r="T171" s="50">
        <f t="shared" si="26"/>
        <v>234</v>
      </c>
      <c r="U171" s="52">
        <f t="shared" si="27"/>
        <v>0.70797720797720809</v>
      </c>
      <c r="V171" s="50">
        <f t="shared" si="28"/>
        <v>10800</v>
      </c>
      <c r="W171" s="50">
        <f t="shared" si="29"/>
        <v>7020</v>
      </c>
      <c r="X171" s="50">
        <f t="shared" si="30"/>
        <v>2050</v>
      </c>
      <c r="Y171" s="53">
        <f t="shared" si="31"/>
        <v>0.81018518518518523</v>
      </c>
      <c r="Z171" s="52">
        <f t="shared" si="32"/>
        <v>0.35</v>
      </c>
      <c r="AC171" s="65" t="s">
        <v>1328</v>
      </c>
      <c r="AD171" s="67">
        <v>2</v>
      </c>
      <c r="AE171" s="67">
        <v>3</v>
      </c>
      <c r="AF171" s="67">
        <v>5</v>
      </c>
      <c r="AG171" s="67">
        <v>5</v>
      </c>
      <c r="AH171" s="67">
        <v>0</v>
      </c>
      <c r="AI171" s="67">
        <v>0</v>
      </c>
      <c r="AJ171" s="67">
        <v>0</v>
      </c>
      <c r="AK171" s="67">
        <v>0</v>
      </c>
      <c r="AL171" s="67">
        <v>0</v>
      </c>
      <c r="AM171" s="67">
        <v>0</v>
      </c>
      <c r="AN171" s="67">
        <v>0</v>
      </c>
      <c r="AO171" s="67">
        <v>0</v>
      </c>
      <c r="AP171" s="67">
        <v>0</v>
      </c>
      <c r="AQ171" s="67">
        <v>0</v>
      </c>
      <c r="AR171" s="14">
        <v>15</v>
      </c>
    </row>
    <row r="172" spans="2:44" ht="57.75" customHeight="1">
      <c r="B172" s="42" t="str">
        <f>VLOOKUP(C172,[1]Cat!C:E,2,FALSE)</f>
        <v>Shirts</v>
      </c>
      <c r="C172" s="42" t="str">
        <f t="shared" si="23"/>
        <v>34</v>
      </c>
      <c r="D172" s="43" t="s">
        <v>872</v>
      </c>
      <c r="E172" s="44" t="s">
        <v>944</v>
      </c>
      <c r="F172" s="45" t="str">
        <f>VLOOKUP(D172,'[1]Model List'!D:Y,3,FALSE)</f>
        <v>Apr</v>
      </c>
      <c r="G172" s="54" t="str">
        <f>VLOOKUP(D172,'[1]Model List'!D:Y,5,FALSE)</f>
        <v>MOVABLE</v>
      </c>
      <c r="H172" s="47" t="s">
        <v>1023</v>
      </c>
      <c r="I172" s="47" t="s">
        <v>1104</v>
      </c>
      <c r="J172" s="42" t="s">
        <v>1002</v>
      </c>
      <c r="K172" s="48" t="str">
        <f t="shared" si="22"/>
        <v>0534549903</v>
      </c>
      <c r="L172" s="45"/>
      <c r="M172" s="45"/>
      <c r="N172" s="49">
        <f>VLOOKUP(D172,'[1]Model List'!D:Q,11,FALSE)</f>
        <v>61.5</v>
      </c>
      <c r="O172" s="49">
        <f t="shared" si="24"/>
        <v>68.333333333333329</v>
      </c>
      <c r="P172" s="50">
        <v>360</v>
      </c>
      <c r="Q172" s="50">
        <v>30</v>
      </c>
      <c r="R172" s="51">
        <f t="shared" si="25"/>
        <v>10</v>
      </c>
      <c r="S172" s="51">
        <v>2</v>
      </c>
      <c r="T172" s="50">
        <f t="shared" si="26"/>
        <v>234</v>
      </c>
      <c r="U172" s="52">
        <f t="shared" si="27"/>
        <v>0.70797720797720809</v>
      </c>
      <c r="V172" s="50">
        <f t="shared" si="28"/>
        <v>10800</v>
      </c>
      <c r="W172" s="50">
        <f t="shared" si="29"/>
        <v>7020</v>
      </c>
      <c r="X172" s="50">
        <f t="shared" si="30"/>
        <v>2050</v>
      </c>
      <c r="Y172" s="53">
        <f t="shared" si="31"/>
        <v>0.81018518518518523</v>
      </c>
      <c r="Z172" s="52">
        <f t="shared" si="32"/>
        <v>0.35</v>
      </c>
      <c r="AC172" s="65" t="s">
        <v>1329</v>
      </c>
      <c r="AD172" s="67">
        <v>0</v>
      </c>
      <c r="AE172" s="67">
        <v>3</v>
      </c>
      <c r="AF172" s="67">
        <v>5</v>
      </c>
      <c r="AG172" s="67">
        <v>4</v>
      </c>
      <c r="AH172" s="67">
        <v>0</v>
      </c>
      <c r="AI172" s="67">
        <v>0</v>
      </c>
      <c r="AJ172" s="67">
        <v>0</v>
      </c>
      <c r="AK172" s="67">
        <v>0</v>
      </c>
      <c r="AL172" s="67">
        <v>0</v>
      </c>
      <c r="AM172" s="67">
        <v>0</v>
      </c>
      <c r="AN172" s="67">
        <v>0</v>
      </c>
      <c r="AO172" s="67">
        <v>0</v>
      </c>
      <c r="AP172" s="67">
        <v>0</v>
      </c>
      <c r="AQ172" s="67">
        <v>0</v>
      </c>
      <c r="AR172" s="14">
        <v>12</v>
      </c>
    </row>
    <row r="173" spans="2:44" ht="57.75" customHeight="1">
      <c r="B173" s="42" t="str">
        <f>VLOOKUP(C173,[1]Cat!C:E,2,FALSE)</f>
        <v>Shirts</v>
      </c>
      <c r="C173" s="42" t="str">
        <f t="shared" si="23"/>
        <v>34</v>
      </c>
      <c r="D173" s="43" t="s">
        <v>862</v>
      </c>
      <c r="E173" s="44" t="s">
        <v>944</v>
      </c>
      <c r="F173" s="45" t="str">
        <f>VLOOKUP(D173,'[1]Model List'!D:Y,3,FALSE)</f>
        <v>Apr</v>
      </c>
      <c r="G173" s="54" t="str">
        <f>VLOOKUP(D173,'[1]Model List'!D:Y,5,FALSE)</f>
        <v>MOVABLE</v>
      </c>
      <c r="H173" s="47" t="s">
        <v>1011</v>
      </c>
      <c r="I173" s="47" t="s">
        <v>1105</v>
      </c>
      <c r="J173" s="42" t="s">
        <v>1002</v>
      </c>
      <c r="K173" s="48" t="str">
        <f t="shared" si="22"/>
        <v>0534549703</v>
      </c>
      <c r="L173" s="45"/>
      <c r="M173" s="45"/>
      <c r="N173" s="49">
        <f>VLOOKUP(D173,'[1]Model List'!D:Q,11,FALSE)</f>
        <v>117.7</v>
      </c>
      <c r="O173" s="49">
        <f t="shared" si="24"/>
        <v>130.77777777777777</v>
      </c>
      <c r="P173" s="50">
        <v>430</v>
      </c>
      <c r="Q173" s="50">
        <v>31</v>
      </c>
      <c r="R173" s="51">
        <f t="shared" si="25"/>
        <v>10.333333333333334</v>
      </c>
      <c r="S173" s="51">
        <v>2</v>
      </c>
      <c r="T173" s="50">
        <f t="shared" si="26"/>
        <v>279.5</v>
      </c>
      <c r="U173" s="52">
        <f t="shared" si="27"/>
        <v>0.53210097396143907</v>
      </c>
      <c r="V173" s="50">
        <f t="shared" si="28"/>
        <v>13330</v>
      </c>
      <c r="W173" s="50">
        <f t="shared" si="29"/>
        <v>8664.5</v>
      </c>
      <c r="X173" s="50">
        <f t="shared" si="30"/>
        <v>4054.1111111111109</v>
      </c>
      <c r="Y173" s="53">
        <f t="shared" si="31"/>
        <v>0.69586563307493543</v>
      </c>
      <c r="Z173" s="52">
        <f t="shared" si="32"/>
        <v>0.35</v>
      </c>
      <c r="AC173" s="65" t="s">
        <v>1320</v>
      </c>
      <c r="AD173" s="67">
        <v>0</v>
      </c>
      <c r="AE173" s="67">
        <v>3</v>
      </c>
      <c r="AF173" s="67">
        <v>6</v>
      </c>
      <c r="AG173" s="67">
        <v>5</v>
      </c>
      <c r="AH173" s="67">
        <v>0</v>
      </c>
      <c r="AI173" s="67">
        <v>0</v>
      </c>
      <c r="AJ173" s="67">
        <v>0</v>
      </c>
      <c r="AK173" s="67">
        <v>0</v>
      </c>
      <c r="AL173" s="67">
        <v>0</v>
      </c>
      <c r="AM173" s="67">
        <v>0</v>
      </c>
      <c r="AN173" s="67">
        <v>0</v>
      </c>
      <c r="AO173" s="67">
        <v>0</v>
      </c>
      <c r="AP173" s="67">
        <v>0</v>
      </c>
      <c r="AQ173" s="67">
        <v>0</v>
      </c>
      <c r="AR173" s="14">
        <v>14</v>
      </c>
    </row>
    <row r="174" spans="2:44" ht="57.75" customHeight="1">
      <c r="B174" s="42" t="str">
        <f>VLOOKUP(C174,[1]Cat!C:E,2,FALSE)</f>
        <v>Shirts</v>
      </c>
      <c r="C174" s="42" t="str">
        <f t="shared" si="23"/>
        <v>34</v>
      </c>
      <c r="D174" s="43" t="s">
        <v>862</v>
      </c>
      <c r="E174" s="44" t="s">
        <v>944</v>
      </c>
      <c r="F174" s="45" t="str">
        <f>VLOOKUP(D174,'[1]Model List'!D:Y,3,FALSE)</f>
        <v>Apr</v>
      </c>
      <c r="G174" s="54" t="str">
        <f>VLOOKUP(D174,'[1]Model List'!D:Y,5,FALSE)</f>
        <v>MOVABLE</v>
      </c>
      <c r="H174" s="47" t="s">
        <v>1106</v>
      </c>
      <c r="I174" s="47" t="s">
        <v>1105</v>
      </c>
      <c r="J174" s="42" t="s">
        <v>1000</v>
      </c>
      <c r="K174" s="48" t="str">
        <f t="shared" si="22"/>
        <v>0534549704</v>
      </c>
      <c r="L174" s="45"/>
      <c r="M174" s="45"/>
      <c r="N174" s="49">
        <f>VLOOKUP(D174,'[1]Model List'!D:Q,11,FALSE)</f>
        <v>117.7</v>
      </c>
      <c r="O174" s="49">
        <f t="shared" si="24"/>
        <v>130.77777777777777</v>
      </c>
      <c r="P174" s="50">
        <v>430</v>
      </c>
      <c r="Q174" s="50">
        <v>31</v>
      </c>
      <c r="R174" s="51">
        <f t="shared" si="25"/>
        <v>10.333333333333334</v>
      </c>
      <c r="S174" s="51">
        <v>2</v>
      </c>
      <c r="T174" s="50">
        <f t="shared" si="26"/>
        <v>279.5</v>
      </c>
      <c r="U174" s="52">
        <f t="shared" si="27"/>
        <v>0.53210097396143907</v>
      </c>
      <c r="V174" s="50">
        <f t="shared" si="28"/>
        <v>13330</v>
      </c>
      <c r="W174" s="50">
        <f t="shared" si="29"/>
        <v>8664.5</v>
      </c>
      <c r="X174" s="50">
        <f t="shared" si="30"/>
        <v>4054.1111111111109</v>
      </c>
      <c r="Y174" s="53">
        <f t="shared" si="31"/>
        <v>0.69586563307493543</v>
      </c>
      <c r="Z174" s="52">
        <f t="shared" si="32"/>
        <v>0.35</v>
      </c>
      <c r="AC174" s="65" t="s">
        <v>1321</v>
      </c>
      <c r="AD174" s="67">
        <v>0</v>
      </c>
      <c r="AE174" s="67">
        <v>3</v>
      </c>
      <c r="AF174" s="67">
        <v>6</v>
      </c>
      <c r="AG174" s="67">
        <v>5</v>
      </c>
      <c r="AH174" s="67">
        <v>0</v>
      </c>
      <c r="AI174" s="67">
        <v>0</v>
      </c>
      <c r="AJ174" s="67">
        <v>0</v>
      </c>
      <c r="AK174" s="67">
        <v>0</v>
      </c>
      <c r="AL174" s="67">
        <v>0</v>
      </c>
      <c r="AM174" s="67">
        <v>0</v>
      </c>
      <c r="AN174" s="67">
        <v>0</v>
      </c>
      <c r="AO174" s="67">
        <v>0</v>
      </c>
      <c r="AP174" s="67">
        <v>0</v>
      </c>
      <c r="AQ174" s="67">
        <v>0</v>
      </c>
      <c r="AR174" s="14">
        <v>14</v>
      </c>
    </row>
    <row r="175" spans="2:44" ht="57.75" customHeight="1">
      <c r="B175" s="42" t="str">
        <f>VLOOKUP(C175,[1]Cat!C:E,2,FALSE)</f>
        <v>Shirts</v>
      </c>
      <c r="C175" s="42" t="str">
        <f t="shared" si="23"/>
        <v>34</v>
      </c>
      <c r="D175" s="43" t="s">
        <v>862</v>
      </c>
      <c r="E175" s="44" t="s">
        <v>944</v>
      </c>
      <c r="F175" s="45" t="str">
        <f>VLOOKUP(D175,'[1]Model List'!D:Y,3,FALSE)</f>
        <v>Apr</v>
      </c>
      <c r="G175" s="54" t="str">
        <f>VLOOKUP(D175,'[1]Model List'!D:Y,5,FALSE)</f>
        <v>MOVABLE</v>
      </c>
      <c r="H175" s="47" t="s">
        <v>1094</v>
      </c>
      <c r="I175" s="47" t="s">
        <v>1105</v>
      </c>
      <c r="J175" s="42" t="s">
        <v>1013</v>
      </c>
      <c r="K175" s="48" t="str">
        <f t="shared" si="22"/>
        <v>0534549705</v>
      </c>
      <c r="L175" s="45"/>
      <c r="M175" s="45"/>
      <c r="N175" s="49">
        <f>VLOOKUP(D175,'[1]Model List'!D:Q,11,FALSE)</f>
        <v>117.7</v>
      </c>
      <c r="O175" s="49">
        <f t="shared" si="24"/>
        <v>130.77777777777777</v>
      </c>
      <c r="P175" s="50">
        <v>430</v>
      </c>
      <c r="Q175" s="50">
        <v>31</v>
      </c>
      <c r="R175" s="51">
        <f t="shared" si="25"/>
        <v>10.333333333333334</v>
      </c>
      <c r="S175" s="51">
        <v>2</v>
      </c>
      <c r="T175" s="50">
        <f t="shared" si="26"/>
        <v>279.5</v>
      </c>
      <c r="U175" s="52">
        <f t="shared" si="27"/>
        <v>0.53210097396143907</v>
      </c>
      <c r="V175" s="50">
        <f t="shared" si="28"/>
        <v>13330</v>
      </c>
      <c r="W175" s="50">
        <f t="shared" si="29"/>
        <v>8664.5</v>
      </c>
      <c r="X175" s="50">
        <f t="shared" si="30"/>
        <v>4054.1111111111109</v>
      </c>
      <c r="Y175" s="53">
        <f t="shared" si="31"/>
        <v>0.69586563307493543</v>
      </c>
      <c r="Z175" s="52">
        <f t="shared" si="32"/>
        <v>0.35</v>
      </c>
      <c r="AC175" s="65" t="s">
        <v>1322</v>
      </c>
      <c r="AD175" s="67">
        <v>0</v>
      </c>
      <c r="AE175" s="67">
        <v>0</v>
      </c>
      <c r="AF175" s="67">
        <v>2</v>
      </c>
      <c r="AG175" s="67">
        <v>2</v>
      </c>
      <c r="AH175" s="67">
        <v>0</v>
      </c>
      <c r="AI175" s="67">
        <v>0</v>
      </c>
      <c r="AJ175" s="67">
        <v>0</v>
      </c>
      <c r="AK175" s="67">
        <v>0</v>
      </c>
      <c r="AL175" s="67">
        <v>0</v>
      </c>
      <c r="AM175" s="67">
        <v>0</v>
      </c>
      <c r="AN175" s="67">
        <v>0</v>
      </c>
      <c r="AO175" s="67">
        <v>0</v>
      </c>
      <c r="AP175" s="67">
        <v>0</v>
      </c>
      <c r="AQ175" s="67">
        <v>0</v>
      </c>
      <c r="AR175" s="14">
        <v>4</v>
      </c>
    </row>
    <row r="176" spans="2:44" ht="57.75" customHeight="1">
      <c r="B176" s="42" t="str">
        <f>VLOOKUP(C176,[1]Cat!C:E,2,FALSE)</f>
        <v>Shirts</v>
      </c>
      <c r="C176" s="42" t="str">
        <f t="shared" si="23"/>
        <v>34</v>
      </c>
      <c r="D176" s="43" t="s">
        <v>862</v>
      </c>
      <c r="E176" s="44" t="s">
        <v>944</v>
      </c>
      <c r="F176" s="45" t="str">
        <f>VLOOKUP(D176,'[1]Model List'!D:Y,3,FALSE)</f>
        <v>Apr</v>
      </c>
      <c r="G176" s="54" t="str">
        <f>VLOOKUP(D176,'[1]Model List'!D:Y,5,FALSE)</f>
        <v>MOVABLE</v>
      </c>
      <c r="H176" s="47" t="s">
        <v>1107</v>
      </c>
      <c r="I176" s="47" t="s">
        <v>1105</v>
      </c>
      <c r="J176" s="42" t="s">
        <v>1001</v>
      </c>
      <c r="K176" s="48" t="str">
        <f t="shared" si="22"/>
        <v>0534549706</v>
      </c>
      <c r="L176" s="45"/>
      <c r="M176" s="45"/>
      <c r="N176" s="49">
        <f>VLOOKUP(D176,'[1]Model List'!D:Q,11,FALSE)</f>
        <v>117.7</v>
      </c>
      <c r="O176" s="49">
        <f t="shared" si="24"/>
        <v>130.77777777777777</v>
      </c>
      <c r="P176" s="50">
        <v>430</v>
      </c>
      <c r="Q176" s="50">
        <v>31</v>
      </c>
      <c r="R176" s="51">
        <f t="shared" si="25"/>
        <v>10.333333333333334</v>
      </c>
      <c r="S176" s="51">
        <v>2</v>
      </c>
      <c r="T176" s="50">
        <f t="shared" si="26"/>
        <v>279.5</v>
      </c>
      <c r="U176" s="52">
        <f t="shared" si="27"/>
        <v>0.53210097396143907</v>
      </c>
      <c r="V176" s="50">
        <f t="shared" si="28"/>
        <v>13330</v>
      </c>
      <c r="W176" s="50">
        <f t="shared" si="29"/>
        <v>8664.5</v>
      </c>
      <c r="X176" s="50">
        <f t="shared" si="30"/>
        <v>4054.1111111111109</v>
      </c>
      <c r="Y176" s="53">
        <f t="shared" si="31"/>
        <v>0.69586563307493543</v>
      </c>
      <c r="Z176" s="52">
        <f t="shared" si="32"/>
        <v>0.35</v>
      </c>
      <c r="AC176" s="65" t="s">
        <v>1323</v>
      </c>
      <c r="AD176" s="67">
        <v>5</v>
      </c>
      <c r="AE176" s="67">
        <v>9</v>
      </c>
      <c r="AF176" s="67">
        <v>7</v>
      </c>
      <c r="AG176" s="67">
        <v>5</v>
      </c>
      <c r="AH176" s="67">
        <v>0</v>
      </c>
      <c r="AI176" s="67">
        <v>0</v>
      </c>
      <c r="AJ176" s="67">
        <v>0</v>
      </c>
      <c r="AK176" s="67">
        <v>0</v>
      </c>
      <c r="AL176" s="67">
        <v>0</v>
      </c>
      <c r="AM176" s="67">
        <v>0</v>
      </c>
      <c r="AN176" s="67">
        <v>0</v>
      </c>
      <c r="AO176" s="67">
        <v>0</v>
      </c>
      <c r="AP176" s="67">
        <v>0</v>
      </c>
      <c r="AQ176" s="67">
        <v>0</v>
      </c>
      <c r="AR176" s="14">
        <v>26</v>
      </c>
    </row>
    <row r="177" spans="2:44" ht="57.75" customHeight="1">
      <c r="B177" s="42" t="str">
        <f>VLOOKUP(C177,[1]Cat!C:E,2,FALSE)</f>
        <v>Sweater</v>
      </c>
      <c r="C177" s="42" t="str">
        <f t="shared" si="23"/>
        <v>35</v>
      </c>
      <c r="D177" s="43" t="s">
        <v>927</v>
      </c>
      <c r="E177" s="44" t="s">
        <v>944</v>
      </c>
      <c r="F177" s="45" t="str">
        <f>VLOOKUP(D177,'[1]Model List'!D:Y,3,FALSE)</f>
        <v>May</v>
      </c>
      <c r="G177" s="54" t="str">
        <f>VLOOKUP(D177,'[1]Model List'!D:Y,5,FALSE)</f>
        <v>MOVABLE</v>
      </c>
      <c r="H177" s="47" t="s">
        <v>980</v>
      </c>
      <c r="I177" s="47" t="s">
        <v>1108</v>
      </c>
      <c r="J177" s="42" t="s">
        <v>973</v>
      </c>
      <c r="K177" s="48" t="str">
        <f t="shared" si="22"/>
        <v>0535531001</v>
      </c>
      <c r="L177" s="45"/>
      <c r="M177" s="45"/>
      <c r="N177" s="49">
        <f>VLOOKUP(D177,'[1]Model List'!D:Q,11,FALSE)</f>
        <v>59.3</v>
      </c>
      <c r="O177" s="49">
        <f t="shared" si="24"/>
        <v>65.888888888888886</v>
      </c>
      <c r="P177" s="50">
        <v>430</v>
      </c>
      <c r="Q177" s="50">
        <v>30</v>
      </c>
      <c r="R177" s="51">
        <f t="shared" si="25"/>
        <v>10</v>
      </c>
      <c r="S177" s="51">
        <v>2</v>
      </c>
      <c r="T177" s="50">
        <f t="shared" si="26"/>
        <v>279.5</v>
      </c>
      <c r="U177" s="52">
        <f t="shared" si="27"/>
        <v>0.76426157821506657</v>
      </c>
      <c r="V177" s="50">
        <f t="shared" si="28"/>
        <v>12900</v>
      </c>
      <c r="W177" s="50">
        <f t="shared" si="29"/>
        <v>8385</v>
      </c>
      <c r="X177" s="50">
        <f t="shared" si="30"/>
        <v>1976.6666666666665</v>
      </c>
      <c r="Y177" s="53">
        <f t="shared" si="31"/>
        <v>0.84677002583979333</v>
      </c>
      <c r="Z177" s="52">
        <f t="shared" si="32"/>
        <v>0.35</v>
      </c>
      <c r="AC177" s="65" t="s">
        <v>1330</v>
      </c>
      <c r="AD177" s="67">
        <v>8</v>
      </c>
      <c r="AE177" s="67">
        <v>12</v>
      </c>
      <c r="AF177" s="67">
        <v>8</v>
      </c>
      <c r="AG177" s="67">
        <v>0</v>
      </c>
      <c r="AH177" s="67">
        <v>0</v>
      </c>
      <c r="AI177" s="67">
        <v>0</v>
      </c>
      <c r="AJ177" s="67">
        <v>0</v>
      </c>
      <c r="AK177" s="67">
        <v>0</v>
      </c>
      <c r="AL177" s="67">
        <v>0</v>
      </c>
      <c r="AM177" s="67">
        <v>0</v>
      </c>
      <c r="AN177" s="67">
        <v>0</v>
      </c>
      <c r="AO177" s="67">
        <v>0</v>
      </c>
      <c r="AP177" s="67">
        <v>0</v>
      </c>
      <c r="AQ177" s="67">
        <v>0</v>
      </c>
      <c r="AR177" s="14">
        <v>28</v>
      </c>
    </row>
    <row r="178" spans="2:44" ht="57.75" customHeight="1">
      <c r="B178" s="42" t="str">
        <f>VLOOKUP(C178,[1]Cat!C:E,2,FALSE)</f>
        <v>Sweater</v>
      </c>
      <c r="C178" s="42" t="str">
        <f t="shared" si="23"/>
        <v>35</v>
      </c>
      <c r="D178" s="43" t="s">
        <v>927</v>
      </c>
      <c r="E178" s="44" t="s">
        <v>944</v>
      </c>
      <c r="F178" s="45" t="str">
        <f>VLOOKUP(D178,'[1]Model List'!D:Y,3,FALSE)</f>
        <v>May</v>
      </c>
      <c r="G178" s="54" t="str">
        <f>VLOOKUP(D178,'[1]Model List'!D:Y,5,FALSE)</f>
        <v>MOVABLE</v>
      </c>
      <c r="H178" s="47" t="s">
        <v>986</v>
      </c>
      <c r="I178" s="47" t="s">
        <v>1108</v>
      </c>
      <c r="J178" s="42" t="s">
        <v>1002</v>
      </c>
      <c r="K178" s="48" t="str">
        <f t="shared" si="22"/>
        <v>0535531003</v>
      </c>
      <c r="L178" s="45"/>
      <c r="M178" s="45"/>
      <c r="N178" s="49">
        <f>VLOOKUP(D178,'[1]Model List'!D:Q,11,FALSE)</f>
        <v>59.3</v>
      </c>
      <c r="O178" s="49">
        <f t="shared" si="24"/>
        <v>65.888888888888886</v>
      </c>
      <c r="P178" s="50">
        <v>430</v>
      </c>
      <c r="Q178" s="50">
        <v>30</v>
      </c>
      <c r="R178" s="51">
        <f t="shared" si="25"/>
        <v>10</v>
      </c>
      <c r="S178" s="51">
        <v>2</v>
      </c>
      <c r="T178" s="50">
        <f t="shared" si="26"/>
        <v>279.5</v>
      </c>
      <c r="U178" s="52">
        <f t="shared" si="27"/>
        <v>0.76426157821506657</v>
      </c>
      <c r="V178" s="50">
        <f t="shared" si="28"/>
        <v>12900</v>
      </c>
      <c r="W178" s="50">
        <f t="shared" si="29"/>
        <v>8385</v>
      </c>
      <c r="X178" s="50">
        <f t="shared" si="30"/>
        <v>1976.6666666666665</v>
      </c>
      <c r="Y178" s="53">
        <f t="shared" si="31"/>
        <v>0.84677002583979333</v>
      </c>
      <c r="Z178" s="52">
        <f t="shared" si="32"/>
        <v>0.35</v>
      </c>
      <c r="AC178" s="65" t="s">
        <v>1331</v>
      </c>
      <c r="AD178" s="67">
        <v>7</v>
      </c>
      <c r="AE178" s="67">
        <v>11</v>
      </c>
      <c r="AF178" s="67">
        <v>7</v>
      </c>
      <c r="AG178" s="67">
        <v>0</v>
      </c>
      <c r="AH178" s="67">
        <v>0</v>
      </c>
      <c r="AI178" s="67">
        <v>0</v>
      </c>
      <c r="AJ178" s="67">
        <v>0</v>
      </c>
      <c r="AK178" s="67">
        <v>0</v>
      </c>
      <c r="AL178" s="67">
        <v>0</v>
      </c>
      <c r="AM178" s="67">
        <v>0</v>
      </c>
      <c r="AN178" s="67">
        <v>0</v>
      </c>
      <c r="AO178" s="67">
        <v>0</v>
      </c>
      <c r="AP178" s="67">
        <v>0</v>
      </c>
      <c r="AQ178" s="67">
        <v>0</v>
      </c>
      <c r="AR178" s="14">
        <v>25</v>
      </c>
    </row>
    <row r="179" spans="2:44" ht="57.75" customHeight="1">
      <c r="B179" s="42" t="str">
        <f>VLOOKUP(C179,[1]Cat!C:E,2,FALSE)</f>
        <v>Sweater</v>
      </c>
      <c r="C179" s="42" t="str">
        <f t="shared" si="23"/>
        <v>35</v>
      </c>
      <c r="D179" s="43" t="s">
        <v>877</v>
      </c>
      <c r="E179" s="44" t="s">
        <v>944</v>
      </c>
      <c r="F179" s="45" t="str">
        <f>VLOOKUP(D179,'[1]Model List'!D:Y,3,FALSE)</f>
        <v>May</v>
      </c>
      <c r="G179" s="54" t="str">
        <f>VLOOKUP(D179,'[1]Model List'!D:Y,5,FALSE)</f>
        <v>MOVABLE</v>
      </c>
      <c r="H179" s="47" t="s">
        <v>1109</v>
      </c>
      <c r="I179" s="47" t="s">
        <v>1110</v>
      </c>
      <c r="J179" s="42" t="s">
        <v>995</v>
      </c>
      <c r="K179" s="48" t="str">
        <f t="shared" si="22"/>
        <v>0535531202</v>
      </c>
      <c r="L179" s="45"/>
      <c r="M179" s="45"/>
      <c r="N179" s="49">
        <f>VLOOKUP(D179,'[1]Model List'!D:Q,11,FALSE)</f>
        <v>66.599999999999994</v>
      </c>
      <c r="O179" s="49">
        <f t="shared" si="24"/>
        <v>73.999999999999986</v>
      </c>
      <c r="P179" s="50">
        <v>430</v>
      </c>
      <c r="Q179" s="50">
        <v>30</v>
      </c>
      <c r="R179" s="51">
        <f t="shared" si="25"/>
        <v>10</v>
      </c>
      <c r="S179" s="51">
        <v>2</v>
      </c>
      <c r="T179" s="50">
        <f t="shared" si="26"/>
        <v>279.5</v>
      </c>
      <c r="U179" s="52">
        <f t="shared" si="27"/>
        <v>0.73524150268336319</v>
      </c>
      <c r="V179" s="50">
        <f t="shared" si="28"/>
        <v>12900</v>
      </c>
      <c r="W179" s="50">
        <f t="shared" si="29"/>
        <v>8385</v>
      </c>
      <c r="X179" s="50">
        <f t="shared" si="30"/>
        <v>2219.9999999999995</v>
      </c>
      <c r="Y179" s="53">
        <f t="shared" si="31"/>
        <v>0.82790697674418612</v>
      </c>
      <c r="Z179" s="52">
        <f t="shared" si="32"/>
        <v>0.35</v>
      </c>
      <c r="AC179" s="65" t="s">
        <v>1332</v>
      </c>
      <c r="AD179" s="67">
        <v>4</v>
      </c>
      <c r="AE179" s="67">
        <v>12</v>
      </c>
      <c r="AF179" s="67">
        <v>2</v>
      </c>
      <c r="AG179" s="67">
        <v>0</v>
      </c>
      <c r="AH179" s="67">
        <v>0</v>
      </c>
      <c r="AI179" s="67">
        <v>0</v>
      </c>
      <c r="AJ179" s="67">
        <v>0</v>
      </c>
      <c r="AK179" s="67">
        <v>0</v>
      </c>
      <c r="AL179" s="67">
        <v>0</v>
      </c>
      <c r="AM179" s="67">
        <v>0</v>
      </c>
      <c r="AN179" s="67">
        <v>0</v>
      </c>
      <c r="AO179" s="67">
        <v>0</v>
      </c>
      <c r="AP179" s="67">
        <v>0</v>
      </c>
      <c r="AQ179" s="67">
        <v>0</v>
      </c>
      <c r="AR179" s="14">
        <v>18</v>
      </c>
    </row>
    <row r="180" spans="2:44" ht="57.75" customHeight="1">
      <c r="B180" s="42" t="str">
        <f>VLOOKUP(C180,[1]Cat!C:E,2,FALSE)</f>
        <v>Sweater</v>
      </c>
      <c r="C180" s="42" t="str">
        <f t="shared" si="23"/>
        <v>35</v>
      </c>
      <c r="D180" s="43" t="s">
        <v>877</v>
      </c>
      <c r="E180" s="44" t="s">
        <v>944</v>
      </c>
      <c r="F180" s="45" t="str">
        <f>VLOOKUP(D180,'[1]Model List'!D:Y,3,FALSE)</f>
        <v>May</v>
      </c>
      <c r="G180" s="54" t="str">
        <f>VLOOKUP(D180,'[1]Model List'!D:Y,5,FALSE)</f>
        <v>MOVABLE</v>
      </c>
      <c r="H180" s="47" t="s">
        <v>980</v>
      </c>
      <c r="I180" s="47" t="s">
        <v>1110</v>
      </c>
      <c r="J180" s="42" t="s">
        <v>1013</v>
      </c>
      <c r="K180" s="48" t="str">
        <f t="shared" si="22"/>
        <v>0535531205</v>
      </c>
      <c r="L180" s="45"/>
      <c r="M180" s="45"/>
      <c r="N180" s="49">
        <f>VLOOKUP(D180,'[1]Model List'!D:Q,11,FALSE)</f>
        <v>66.599999999999994</v>
      </c>
      <c r="O180" s="49">
        <f t="shared" si="24"/>
        <v>73.999999999999986</v>
      </c>
      <c r="P180" s="50">
        <v>430</v>
      </c>
      <c r="Q180" s="50">
        <v>30</v>
      </c>
      <c r="R180" s="51">
        <f t="shared" si="25"/>
        <v>10</v>
      </c>
      <c r="S180" s="51">
        <v>2</v>
      </c>
      <c r="T180" s="50">
        <f t="shared" si="26"/>
        <v>279.5</v>
      </c>
      <c r="U180" s="52">
        <f t="shared" si="27"/>
        <v>0.73524150268336319</v>
      </c>
      <c r="V180" s="50">
        <f t="shared" si="28"/>
        <v>12900</v>
      </c>
      <c r="W180" s="50">
        <f t="shared" si="29"/>
        <v>8385</v>
      </c>
      <c r="X180" s="50">
        <f t="shared" si="30"/>
        <v>2219.9999999999995</v>
      </c>
      <c r="Y180" s="53">
        <f t="shared" si="31"/>
        <v>0.82790697674418612</v>
      </c>
      <c r="Z180" s="52">
        <f t="shared" si="32"/>
        <v>0.35</v>
      </c>
      <c r="AC180" s="65" t="s">
        <v>1333</v>
      </c>
      <c r="AD180" s="67">
        <v>5</v>
      </c>
      <c r="AE180" s="67">
        <v>8</v>
      </c>
      <c r="AF180" s="67">
        <v>5</v>
      </c>
      <c r="AG180" s="67">
        <v>0</v>
      </c>
      <c r="AH180" s="67">
        <v>0</v>
      </c>
      <c r="AI180" s="67">
        <v>0</v>
      </c>
      <c r="AJ180" s="67">
        <v>0</v>
      </c>
      <c r="AK180" s="67">
        <v>0</v>
      </c>
      <c r="AL180" s="67">
        <v>0</v>
      </c>
      <c r="AM180" s="67">
        <v>0</v>
      </c>
      <c r="AN180" s="67">
        <v>0</v>
      </c>
      <c r="AO180" s="67">
        <v>0</v>
      </c>
      <c r="AP180" s="67">
        <v>0</v>
      </c>
      <c r="AQ180" s="67">
        <v>0</v>
      </c>
      <c r="AR180" s="14">
        <v>18</v>
      </c>
    </row>
    <row r="181" spans="2:44" ht="57.75" customHeight="1">
      <c r="B181" s="42" t="str">
        <f>VLOOKUP(C181,[1]Cat!C:E,2,FALSE)</f>
        <v>Sweater</v>
      </c>
      <c r="C181" s="42" t="str">
        <f t="shared" si="23"/>
        <v>35</v>
      </c>
      <c r="D181" s="43" t="s">
        <v>855</v>
      </c>
      <c r="E181" s="44" t="s">
        <v>944</v>
      </c>
      <c r="F181" s="45" t="str">
        <f>VLOOKUP(D181,'[1]Model List'!D:Y,3,FALSE)</f>
        <v>May</v>
      </c>
      <c r="G181" s="54" t="str">
        <f>VLOOKUP(D181,'[1]Model List'!D:Y,5,FALSE)</f>
        <v>ICING</v>
      </c>
      <c r="H181" s="47" t="s">
        <v>1111</v>
      </c>
      <c r="I181" s="47" t="s">
        <v>1112</v>
      </c>
      <c r="J181" s="42" t="s">
        <v>973</v>
      </c>
      <c r="K181" s="48" t="str">
        <f t="shared" si="22"/>
        <v>0535531601</v>
      </c>
      <c r="L181" s="45"/>
      <c r="M181" s="45"/>
      <c r="N181" s="49">
        <f>VLOOKUP(D181,'[1]Model List'!D:Q,11,FALSE)</f>
        <v>50</v>
      </c>
      <c r="O181" s="49">
        <f t="shared" si="24"/>
        <v>55.555555555555557</v>
      </c>
      <c r="P181" s="50">
        <v>390</v>
      </c>
      <c r="Q181" s="50">
        <v>30</v>
      </c>
      <c r="R181" s="51">
        <f t="shared" si="25"/>
        <v>10</v>
      </c>
      <c r="S181" s="51">
        <v>2</v>
      </c>
      <c r="T181" s="50">
        <f t="shared" si="26"/>
        <v>253.5</v>
      </c>
      <c r="U181" s="52">
        <f t="shared" si="27"/>
        <v>0.78084593469208863</v>
      </c>
      <c r="V181" s="50">
        <f t="shared" si="28"/>
        <v>11700</v>
      </c>
      <c r="W181" s="50">
        <f t="shared" si="29"/>
        <v>7605</v>
      </c>
      <c r="X181" s="50">
        <f t="shared" si="30"/>
        <v>1666.6666666666667</v>
      </c>
      <c r="Y181" s="53">
        <f t="shared" si="31"/>
        <v>0.85754985754985757</v>
      </c>
      <c r="Z181" s="52">
        <f t="shared" si="32"/>
        <v>0.35</v>
      </c>
      <c r="AC181" s="65" t="s">
        <v>1338</v>
      </c>
      <c r="AD181" s="67">
        <v>2</v>
      </c>
      <c r="AE181" s="67">
        <v>6</v>
      </c>
      <c r="AF181" s="67">
        <v>5</v>
      </c>
      <c r="AG181" s="67">
        <v>0</v>
      </c>
      <c r="AH181" s="67">
        <v>0</v>
      </c>
      <c r="AI181" s="67">
        <v>0</v>
      </c>
      <c r="AJ181" s="67">
        <v>0</v>
      </c>
      <c r="AK181" s="67">
        <v>0</v>
      </c>
      <c r="AL181" s="67">
        <v>0</v>
      </c>
      <c r="AM181" s="67">
        <v>0</v>
      </c>
      <c r="AN181" s="67">
        <v>0</v>
      </c>
      <c r="AO181" s="67">
        <v>0</v>
      </c>
      <c r="AP181" s="67">
        <v>0</v>
      </c>
      <c r="AQ181" s="67">
        <v>0</v>
      </c>
      <c r="AR181" s="14">
        <v>13</v>
      </c>
    </row>
    <row r="182" spans="2:44" ht="57.75" customHeight="1">
      <c r="B182" s="42" t="str">
        <f>VLOOKUP(C182,[1]Cat!C:E,2,FALSE)</f>
        <v>Sweater</v>
      </c>
      <c r="C182" s="42" t="str">
        <f t="shared" si="23"/>
        <v>35</v>
      </c>
      <c r="D182" s="43" t="s">
        <v>855</v>
      </c>
      <c r="E182" s="44" t="s">
        <v>944</v>
      </c>
      <c r="F182" s="45" t="str">
        <f>VLOOKUP(D182,'[1]Model List'!D:Y,3,FALSE)</f>
        <v>May</v>
      </c>
      <c r="G182" s="54" t="str">
        <f>VLOOKUP(D182,'[1]Model List'!D:Y,5,FALSE)</f>
        <v>ICING</v>
      </c>
      <c r="H182" s="47" t="s">
        <v>1113</v>
      </c>
      <c r="I182" s="47" t="s">
        <v>1112</v>
      </c>
      <c r="J182" s="42" t="s">
        <v>995</v>
      </c>
      <c r="K182" s="48" t="str">
        <f t="shared" si="22"/>
        <v>0535531602</v>
      </c>
      <c r="L182" s="45"/>
      <c r="M182" s="45"/>
      <c r="N182" s="49">
        <f>VLOOKUP(D182,'[1]Model List'!D:Q,11,FALSE)</f>
        <v>50</v>
      </c>
      <c r="O182" s="49">
        <f t="shared" si="24"/>
        <v>55.555555555555557</v>
      </c>
      <c r="P182" s="50">
        <v>390</v>
      </c>
      <c r="Q182" s="50">
        <v>30</v>
      </c>
      <c r="R182" s="51">
        <f t="shared" si="25"/>
        <v>10</v>
      </c>
      <c r="S182" s="51">
        <v>2</v>
      </c>
      <c r="T182" s="50">
        <f t="shared" si="26"/>
        <v>253.5</v>
      </c>
      <c r="U182" s="52">
        <f t="shared" si="27"/>
        <v>0.78084593469208863</v>
      </c>
      <c r="V182" s="50">
        <f t="shared" si="28"/>
        <v>11700</v>
      </c>
      <c r="W182" s="50">
        <f t="shared" si="29"/>
        <v>7605</v>
      </c>
      <c r="X182" s="50">
        <f t="shared" si="30"/>
        <v>1666.6666666666667</v>
      </c>
      <c r="Y182" s="53">
        <f t="shared" si="31"/>
        <v>0.85754985754985757</v>
      </c>
      <c r="Z182" s="52">
        <f t="shared" si="32"/>
        <v>0.35</v>
      </c>
      <c r="AC182" s="65" t="s">
        <v>1339</v>
      </c>
      <c r="AD182" s="67">
        <v>4</v>
      </c>
      <c r="AE182" s="67">
        <v>5</v>
      </c>
      <c r="AF182" s="67">
        <v>3</v>
      </c>
      <c r="AG182" s="67">
        <v>0</v>
      </c>
      <c r="AH182" s="67">
        <v>0</v>
      </c>
      <c r="AI182" s="67">
        <v>0</v>
      </c>
      <c r="AJ182" s="67">
        <v>0</v>
      </c>
      <c r="AK182" s="67">
        <v>0</v>
      </c>
      <c r="AL182" s="67">
        <v>0</v>
      </c>
      <c r="AM182" s="67">
        <v>0</v>
      </c>
      <c r="AN182" s="67">
        <v>0</v>
      </c>
      <c r="AO182" s="67">
        <v>0</v>
      </c>
      <c r="AP182" s="67">
        <v>0</v>
      </c>
      <c r="AQ182" s="67">
        <v>0</v>
      </c>
      <c r="AR182" s="14">
        <v>12</v>
      </c>
    </row>
    <row r="183" spans="2:44" ht="57.75" customHeight="1">
      <c r="B183" s="42" t="str">
        <f>VLOOKUP(C183,[1]Cat!C:E,2,FALSE)</f>
        <v>Sweater</v>
      </c>
      <c r="C183" s="42" t="str">
        <f t="shared" si="23"/>
        <v>35</v>
      </c>
      <c r="D183" s="43" t="s">
        <v>855</v>
      </c>
      <c r="E183" s="44" t="s">
        <v>944</v>
      </c>
      <c r="F183" s="45" t="str">
        <f>VLOOKUP(D183,'[1]Model List'!D:Y,3,FALSE)</f>
        <v>May</v>
      </c>
      <c r="G183" s="54" t="str">
        <f>VLOOKUP(D183,'[1]Model List'!D:Y,5,FALSE)</f>
        <v>ICING</v>
      </c>
      <c r="H183" s="47" t="s">
        <v>1114</v>
      </c>
      <c r="I183" s="47" t="s">
        <v>1112</v>
      </c>
      <c r="J183" s="42" t="s">
        <v>1002</v>
      </c>
      <c r="K183" s="48" t="str">
        <f t="shared" si="22"/>
        <v>0535531603</v>
      </c>
      <c r="L183" s="45"/>
      <c r="M183" s="45"/>
      <c r="N183" s="49">
        <f>VLOOKUP(D183,'[1]Model List'!D:Q,11,FALSE)</f>
        <v>50</v>
      </c>
      <c r="O183" s="49">
        <f t="shared" si="24"/>
        <v>55.555555555555557</v>
      </c>
      <c r="P183" s="50">
        <v>390</v>
      </c>
      <c r="Q183" s="50">
        <v>30</v>
      </c>
      <c r="R183" s="51">
        <f t="shared" si="25"/>
        <v>10</v>
      </c>
      <c r="S183" s="51">
        <v>2</v>
      </c>
      <c r="T183" s="50">
        <f t="shared" si="26"/>
        <v>253.5</v>
      </c>
      <c r="U183" s="52">
        <f t="shared" si="27"/>
        <v>0.78084593469208863</v>
      </c>
      <c r="V183" s="50">
        <f t="shared" si="28"/>
        <v>11700</v>
      </c>
      <c r="W183" s="50">
        <f t="shared" si="29"/>
        <v>7605</v>
      </c>
      <c r="X183" s="50">
        <f t="shared" si="30"/>
        <v>1666.6666666666667</v>
      </c>
      <c r="Y183" s="53">
        <f t="shared" si="31"/>
        <v>0.85754985754985757</v>
      </c>
      <c r="Z183" s="52">
        <f t="shared" si="32"/>
        <v>0.35</v>
      </c>
      <c r="AC183" s="65" t="s">
        <v>1340</v>
      </c>
      <c r="AD183" s="67">
        <v>1</v>
      </c>
      <c r="AE183" s="67">
        <v>3</v>
      </c>
      <c r="AF183" s="67">
        <v>5</v>
      </c>
      <c r="AG183" s="67">
        <v>0</v>
      </c>
      <c r="AH183" s="67">
        <v>0</v>
      </c>
      <c r="AI183" s="67">
        <v>0</v>
      </c>
      <c r="AJ183" s="67">
        <v>0</v>
      </c>
      <c r="AK183" s="67">
        <v>0</v>
      </c>
      <c r="AL183" s="67">
        <v>0</v>
      </c>
      <c r="AM183" s="67">
        <v>0</v>
      </c>
      <c r="AN183" s="67">
        <v>0</v>
      </c>
      <c r="AO183" s="67">
        <v>0</v>
      </c>
      <c r="AP183" s="67">
        <v>0</v>
      </c>
      <c r="AQ183" s="67">
        <v>0</v>
      </c>
      <c r="AR183" s="14">
        <v>9</v>
      </c>
    </row>
    <row r="184" spans="2:44" ht="57.75" customHeight="1">
      <c r="B184" s="42" t="str">
        <f>VLOOKUP(C184,[1]Cat!C:E,2,FALSE)</f>
        <v>Sweater</v>
      </c>
      <c r="C184" s="42" t="str">
        <f t="shared" si="23"/>
        <v>35</v>
      </c>
      <c r="D184" s="43" t="s">
        <v>855</v>
      </c>
      <c r="E184" s="44" t="s">
        <v>944</v>
      </c>
      <c r="F184" s="45" t="str">
        <f>VLOOKUP(D184,'[1]Model List'!D:Y,3,FALSE)</f>
        <v>May</v>
      </c>
      <c r="G184" s="54" t="str">
        <f>VLOOKUP(D184,'[1]Model List'!D:Y,5,FALSE)</f>
        <v>ICING</v>
      </c>
      <c r="H184" s="47" t="s">
        <v>1115</v>
      </c>
      <c r="I184" s="47" t="s">
        <v>1112</v>
      </c>
      <c r="J184" s="42" t="s">
        <v>975</v>
      </c>
      <c r="K184" s="48" t="str">
        <f t="shared" si="22"/>
        <v>0535531607</v>
      </c>
      <c r="L184" s="45"/>
      <c r="M184" s="45"/>
      <c r="N184" s="49">
        <f>VLOOKUP(D184,'[1]Model List'!D:Q,11,FALSE)</f>
        <v>50</v>
      </c>
      <c r="O184" s="49">
        <f t="shared" si="24"/>
        <v>55.555555555555557</v>
      </c>
      <c r="P184" s="50">
        <v>390</v>
      </c>
      <c r="Q184" s="50">
        <v>30</v>
      </c>
      <c r="R184" s="51">
        <f t="shared" si="25"/>
        <v>10</v>
      </c>
      <c r="S184" s="51">
        <v>2</v>
      </c>
      <c r="T184" s="50">
        <f t="shared" si="26"/>
        <v>253.5</v>
      </c>
      <c r="U184" s="52">
        <f t="shared" si="27"/>
        <v>0.78084593469208863</v>
      </c>
      <c r="V184" s="50">
        <f t="shared" si="28"/>
        <v>11700</v>
      </c>
      <c r="W184" s="50">
        <f t="shared" si="29"/>
        <v>7605</v>
      </c>
      <c r="X184" s="50">
        <f t="shared" si="30"/>
        <v>1666.6666666666667</v>
      </c>
      <c r="Y184" s="53">
        <f t="shared" si="31"/>
        <v>0.85754985754985757</v>
      </c>
      <c r="Z184" s="52">
        <f t="shared" si="32"/>
        <v>0.35</v>
      </c>
      <c r="AC184" s="65" t="s">
        <v>1341</v>
      </c>
      <c r="AD184" s="67">
        <v>2</v>
      </c>
      <c r="AE184" s="67">
        <v>2</v>
      </c>
      <c r="AF184" s="67">
        <v>4</v>
      </c>
      <c r="AG184" s="67">
        <v>0</v>
      </c>
      <c r="AH184" s="67">
        <v>0</v>
      </c>
      <c r="AI184" s="67">
        <v>0</v>
      </c>
      <c r="AJ184" s="67">
        <v>0</v>
      </c>
      <c r="AK184" s="67">
        <v>0</v>
      </c>
      <c r="AL184" s="67">
        <v>0</v>
      </c>
      <c r="AM184" s="67">
        <v>0</v>
      </c>
      <c r="AN184" s="67">
        <v>0</v>
      </c>
      <c r="AO184" s="67">
        <v>0</v>
      </c>
      <c r="AP184" s="67">
        <v>0</v>
      </c>
      <c r="AQ184" s="67">
        <v>0</v>
      </c>
      <c r="AR184" s="14">
        <v>8</v>
      </c>
    </row>
    <row r="185" spans="2:44" ht="57.75" customHeight="1">
      <c r="B185" s="42" t="str">
        <f>VLOOKUP(C185,[1]Cat!C:E,2,FALSE)</f>
        <v>Sweater</v>
      </c>
      <c r="C185" s="42" t="str">
        <f t="shared" si="23"/>
        <v>35</v>
      </c>
      <c r="D185" s="43" t="s">
        <v>855</v>
      </c>
      <c r="E185" s="44" t="s">
        <v>944</v>
      </c>
      <c r="F185" s="45" t="str">
        <f>VLOOKUP(D185,'[1]Model List'!D:Y,3,FALSE)</f>
        <v>May</v>
      </c>
      <c r="G185" s="54" t="str">
        <f>VLOOKUP(D185,'[1]Model List'!D:Y,5,FALSE)</f>
        <v>ICING</v>
      </c>
      <c r="H185" s="47" t="s">
        <v>1116</v>
      </c>
      <c r="I185" s="47" t="s">
        <v>1112</v>
      </c>
      <c r="J185" s="42" t="s">
        <v>1004</v>
      </c>
      <c r="K185" s="48" t="str">
        <f t="shared" si="22"/>
        <v>0535531608</v>
      </c>
      <c r="L185" s="45"/>
      <c r="M185" s="45"/>
      <c r="N185" s="49">
        <f>VLOOKUP(D185,'[1]Model List'!D:Q,11,FALSE)</f>
        <v>50</v>
      </c>
      <c r="O185" s="49">
        <f t="shared" si="24"/>
        <v>55.555555555555557</v>
      </c>
      <c r="P185" s="50">
        <v>390</v>
      </c>
      <c r="Q185" s="50">
        <v>30</v>
      </c>
      <c r="R185" s="51">
        <f t="shared" si="25"/>
        <v>10</v>
      </c>
      <c r="S185" s="51">
        <v>2</v>
      </c>
      <c r="T185" s="50">
        <f t="shared" si="26"/>
        <v>253.5</v>
      </c>
      <c r="U185" s="52">
        <f t="shared" si="27"/>
        <v>0.78084593469208863</v>
      </c>
      <c r="V185" s="50">
        <f t="shared" si="28"/>
        <v>11700</v>
      </c>
      <c r="W185" s="50">
        <f t="shared" si="29"/>
        <v>7605</v>
      </c>
      <c r="X185" s="50">
        <f t="shared" si="30"/>
        <v>1666.6666666666667</v>
      </c>
      <c r="Y185" s="53">
        <f t="shared" si="31"/>
        <v>0.85754985754985757</v>
      </c>
      <c r="Z185" s="52">
        <f t="shared" si="32"/>
        <v>0.35</v>
      </c>
      <c r="AC185" s="65" t="s">
        <v>1342</v>
      </c>
      <c r="AD185" s="67">
        <v>6</v>
      </c>
      <c r="AE185" s="67">
        <v>7</v>
      </c>
      <c r="AF185" s="67">
        <v>5</v>
      </c>
      <c r="AG185" s="67">
        <v>0</v>
      </c>
      <c r="AH185" s="67">
        <v>0</v>
      </c>
      <c r="AI185" s="67">
        <v>0</v>
      </c>
      <c r="AJ185" s="67">
        <v>0</v>
      </c>
      <c r="AK185" s="67">
        <v>0</v>
      </c>
      <c r="AL185" s="67">
        <v>0</v>
      </c>
      <c r="AM185" s="67">
        <v>0</v>
      </c>
      <c r="AN185" s="67">
        <v>0</v>
      </c>
      <c r="AO185" s="67">
        <v>0</v>
      </c>
      <c r="AP185" s="67">
        <v>0</v>
      </c>
      <c r="AQ185" s="67">
        <v>0</v>
      </c>
      <c r="AR185" s="14">
        <v>18</v>
      </c>
    </row>
    <row r="186" spans="2:44" ht="57.75" customHeight="1">
      <c r="B186" s="42" t="str">
        <f>VLOOKUP(C186,[1]Cat!C:E,2,FALSE)</f>
        <v>Sweater</v>
      </c>
      <c r="C186" s="42" t="str">
        <f t="shared" si="23"/>
        <v>35</v>
      </c>
      <c r="D186" s="43" t="s">
        <v>855</v>
      </c>
      <c r="E186" s="44" t="s">
        <v>944</v>
      </c>
      <c r="F186" s="45" t="str">
        <f>VLOOKUP(D186,'[1]Model List'!D:Y,3,FALSE)</f>
        <v>May</v>
      </c>
      <c r="G186" s="54" t="str">
        <f>VLOOKUP(D186,'[1]Model List'!D:Y,5,FALSE)</f>
        <v>ICING</v>
      </c>
      <c r="H186" s="47" t="s">
        <v>980</v>
      </c>
      <c r="I186" s="47" t="s">
        <v>1112</v>
      </c>
      <c r="J186" s="42" t="s">
        <v>977</v>
      </c>
      <c r="K186" s="48" t="str">
        <f t="shared" si="22"/>
        <v>0535531609</v>
      </c>
      <c r="L186" s="45"/>
      <c r="M186" s="45"/>
      <c r="N186" s="49">
        <f>VLOOKUP(D186,'[1]Model List'!D:Q,11,FALSE)</f>
        <v>50</v>
      </c>
      <c r="O186" s="49">
        <f t="shared" si="24"/>
        <v>55.555555555555557</v>
      </c>
      <c r="P186" s="50">
        <v>390</v>
      </c>
      <c r="Q186" s="50">
        <v>30</v>
      </c>
      <c r="R186" s="51">
        <f t="shared" si="25"/>
        <v>10</v>
      </c>
      <c r="S186" s="51">
        <v>2</v>
      </c>
      <c r="T186" s="50">
        <f t="shared" si="26"/>
        <v>253.5</v>
      </c>
      <c r="U186" s="52">
        <f t="shared" si="27"/>
        <v>0.78084593469208863</v>
      </c>
      <c r="V186" s="50">
        <f t="shared" si="28"/>
        <v>11700</v>
      </c>
      <c r="W186" s="50">
        <f t="shared" si="29"/>
        <v>7605</v>
      </c>
      <c r="X186" s="50">
        <f t="shared" si="30"/>
        <v>1666.6666666666667</v>
      </c>
      <c r="Y186" s="53">
        <f t="shared" si="31"/>
        <v>0.85754985754985757</v>
      </c>
      <c r="Z186" s="52">
        <f t="shared" si="32"/>
        <v>0.35</v>
      </c>
      <c r="AC186" s="65" t="s">
        <v>1343</v>
      </c>
      <c r="AD186" s="67">
        <v>3</v>
      </c>
      <c r="AE186" s="67">
        <v>5</v>
      </c>
      <c r="AF186" s="67">
        <v>0</v>
      </c>
      <c r="AG186" s="67">
        <v>0</v>
      </c>
      <c r="AH186" s="67">
        <v>0</v>
      </c>
      <c r="AI186" s="67">
        <v>0</v>
      </c>
      <c r="AJ186" s="67">
        <v>0</v>
      </c>
      <c r="AK186" s="67">
        <v>0</v>
      </c>
      <c r="AL186" s="67">
        <v>0</v>
      </c>
      <c r="AM186" s="67">
        <v>0</v>
      </c>
      <c r="AN186" s="67">
        <v>0</v>
      </c>
      <c r="AO186" s="67">
        <v>0</v>
      </c>
      <c r="AP186" s="67">
        <v>0</v>
      </c>
      <c r="AQ186" s="67">
        <v>0</v>
      </c>
      <c r="AR186" s="14">
        <v>8</v>
      </c>
    </row>
    <row r="187" spans="2:44" ht="57.75" customHeight="1">
      <c r="B187" s="42" t="str">
        <f>VLOOKUP(C187,[1]Cat!C:E,2,FALSE)</f>
        <v>Sweater</v>
      </c>
      <c r="C187" s="42" t="str">
        <f t="shared" si="23"/>
        <v>35</v>
      </c>
      <c r="D187" s="43" t="s">
        <v>869</v>
      </c>
      <c r="E187" s="44" t="s">
        <v>944</v>
      </c>
      <c r="F187" s="45" t="str">
        <f>VLOOKUP(D187,'[1]Model List'!D:Y,3,FALSE)</f>
        <v>May</v>
      </c>
      <c r="G187" s="54" t="str">
        <f>VLOOKUP(D187,'[1]Model List'!D:Y,5,FALSE)</f>
        <v>ICING</v>
      </c>
      <c r="H187" s="47" t="s">
        <v>1111</v>
      </c>
      <c r="I187" s="47" t="s">
        <v>1117</v>
      </c>
      <c r="J187" s="42" t="s">
        <v>973</v>
      </c>
      <c r="K187" s="48" t="str">
        <f t="shared" si="22"/>
        <v>0535531701</v>
      </c>
      <c r="L187" s="45"/>
      <c r="M187" s="45"/>
      <c r="N187" s="49">
        <f>VLOOKUP(D187,'[1]Model List'!D:Q,11,FALSE)</f>
        <v>59.5</v>
      </c>
      <c r="O187" s="49">
        <f t="shared" si="24"/>
        <v>66.111111111111114</v>
      </c>
      <c r="P187" s="50">
        <v>390</v>
      </c>
      <c r="Q187" s="50">
        <v>30</v>
      </c>
      <c r="R187" s="51">
        <f t="shared" si="25"/>
        <v>10</v>
      </c>
      <c r="S187" s="51">
        <v>2</v>
      </c>
      <c r="T187" s="50">
        <f t="shared" si="26"/>
        <v>253.5</v>
      </c>
      <c r="U187" s="52">
        <f t="shared" si="27"/>
        <v>0.73920666228358534</v>
      </c>
      <c r="V187" s="50">
        <f t="shared" si="28"/>
        <v>11700</v>
      </c>
      <c r="W187" s="50">
        <f t="shared" si="29"/>
        <v>7605</v>
      </c>
      <c r="X187" s="50">
        <f t="shared" si="30"/>
        <v>1983.3333333333335</v>
      </c>
      <c r="Y187" s="53">
        <f t="shared" si="31"/>
        <v>0.83048433048433046</v>
      </c>
      <c r="Z187" s="52">
        <f t="shared" si="32"/>
        <v>0.35</v>
      </c>
      <c r="AC187" s="65" t="s">
        <v>1344</v>
      </c>
      <c r="AD187" s="67">
        <v>6</v>
      </c>
      <c r="AE187" s="67">
        <v>7</v>
      </c>
      <c r="AF187" s="67">
        <v>9</v>
      </c>
      <c r="AG187" s="67">
        <v>0</v>
      </c>
      <c r="AH187" s="67">
        <v>0</v>
      </c>
      <c r="AI187" s="67">
        <v>0</v>
      </c>
      <c r="AJ187" s="67">
        <v>0</v>
      </c>
      <c r="AK187" s="67">
        <v>0</v>
      </c>
      <c r="AL187" s="67">
        <v>0</v>
      </c>
      <c r="AM187" s="67">
        <v>0</v>
      </c>
      <c r="AN187" s="67">
        <v>0</v>
      </c>
      <c r="AO187" s="67">
        <v>0</v>
      </c>
      <c r="AP187" s="67">
        <v>0</v>
      </c>
      <c r="AQ187" s="67">
        <v>0</v>
      </c>
      <c r="AR187" s="14">
        <v>22</v>
      </c>
    </row>
    <row r="188" spans="2:44" ht="57.75" customHeight="1">
      <c r="B188" s="42" t="str">
        <f>VLOOKUP(C188,[1]Cat!C:E,2,FALSE)</f>
        <v>Sweater</v>
      </c>
      <c r="C188" s="42" t="str">
        <f t="shared" si="23"/>
        <v>35</v>
      </c>
      <c r="D188" s="43" t="s">
        <v>869</v>
      </c>
      <c r="E188" s="44" t="s">
        <v>944</v>
      </c>
      <c r="F188" s="45" t="str">
        <f>VLOOKUP(D188,'[1]Model List'!D:Y,3,FALSE)</f>
        <v>May</v>
      </c>
      <c r="G188" s="54" t="str">
        <f>VLOOKUP(D188,'[1]Model List'!D:Y,5,FALSE)</f>
        <v>ICING</v>
      </c>
      <c r="H188" s="47" t="s">
        <v>1118</v>
      </c>
      <c r="I188" s="47" t="s">
        <v>1117</v>
      </c>
      <c r="J188" s="42" t="s">
        <v>995</v>
      </c>
      <c r="K188" s="48" t="str">
        <f t="shared" si="22"/>
        <v>0535531702</v>
      </c>
      <c r="L188" s="45"/>
      <c r="M188" s="45"/>
      <c r="N188" s="49">
        <f>VLOOKUP(D188,'[1]Model List'!D:Q,11,FALSE)</f>
        <v>59.5</v>
      </c>
      <c r="O188" s="49">
        <f t="shared" si="24"/>
        <v>66.111111111111114</v>
      </c>
      <c r="P188" s="50">
        <v>390</v>
      </c>
      <c r="Q188" s="50">
        <v>30</v>
      </c>
      <c r="R188" s="51">
        <f t="shared" si="25"/>
        <v>10</v>
      </c>
      <c r="S188" s="51">
        <v>2</v>
      </c>
      <c r="T188" s="50">
        <f t="shared" si="26"/>
        <v>253.5</v>
      </c>
      <c r="U188" s="52">
        <f t="shared" si="27"/>
        <v>0.73920666228358534</v>
      </c>
      <c r="V188" s="50">
        <f t="shared" si="28"/>
        <v>11700</v>
      </c>
      <c r="W188" s="50">
        <f t="shared" si="29"/>
        <v>7605</v>
      </c>
      <c r="X188" s="50">
        <f t="shared" si="30"/>
        <v>1983.3333333333335</v>
      </c>
      <c r="Y188" s="53">
        <f t="shared" si="31"/>
        <v>0.83048433048433046</v>
      </c>
      <c r="Z188" s="52">
        <f t="shared" si="32"/>
        <v>0.35</v>
      </c>
      <c r="AC188" s="65" t="s">
        <v>1345</v>
      </c>
      <c r="AD188" s="67">
        <v>6</v>
      </c>
      <c r="AE188" s="67">
        <v>9</v>
      </c>
      <c r="AF188" s="67">
        <v>5</v>
      </c>
      <c r="AG188" s="67">
        <v>0</v>
      </c>
      <c r="AH188" s="67">
        <v>0</v>
      </c>
      <c r="AI188" s="67">
        <v>0</v>
      </c>
      <c r="AJ188" s="67">
        <v>0</v>
      </c>
      <c r="AK188" s="67">
        <v>0</v>
      </c>
      <c r="AL188" s="67">
        <v>0</v>
      </c>
      <c r="AM188" s="67">
        <v>0</v>
      </c>
      <c r="AN188" s="67">
        <v>0</v>
      </c>
      <c r="AO188" s="67">
        <v>0</v>
      </c>
      <c r="AP188" s="67">
        <v>0</v>
      </c>
      <c r="AQ188" s="67">
        <v>0</v>
      </c>
      <c r="AR188" s="14">
        <v>20</v>
      </c>
    </row>
    <row r="189" spans="2:44" ht="57.75" customHeight="1">
      <c r="B189" s="42" t="str">
        <f>VLOOKUP(C189,[1]Cat!C:E,2,FALSE)</f>
        <v>Sweater</v>
      </c>
      <c r="C189" s="42" t="str">
        <f t="shared" si="23"/>
        <v>35</v>
      </c>
      <c r="D189" s="43" t="s">
        <v>869</v>
      </c>
      <c r="E189" s="44" t="s">
        <v>944</v>
      </c>
      <c r="F189" s="45" t="str">
        <f>VLOOKUP(D189,'[1]Model List'!D:Y,3,FALSE)</f>
        <v>May</v>
      </c>
      <c r="G189" s="54" t="str">
        <f>VLOOKUP(D189,'[1]Model List'!D:Y,5,FALSE)</f>
        <v>ICING</v>
      </c>
      <c r="H189" s="47" t="s">
        <v>1035</v>
      </c>
      <c r="I189" s="47" t="s">
        <v>1117</v>
      </c>
      <c r="J189" s="42" t="s">
        <v>1000</v>
      </c>
      <c r="K189" s="48" t="str">
        <f t="shared" si="22"/>
        <v>0535531704</v>
      </c>
      <c r="L189" s="45"/>
      <c r="M189" s="45"/>
      <c r="N189" s="49">
        <f>VLOOKUP(D189,'[1]Model List'!D:Q,11,FALSE)</f>
        <v>59.5</v>
      </c>
      <c r="O189" s="49">
        <f t="shared" si="24"/>
        <v>66.111111111111114</v>
      </c>
      <c r="P189" s="50">
        <v>390</v>
      </c>
      <c r="Q189" s="50">
        <v>30</v>
      </c>
      <c r="R189" s="51">
        <f t="shared" si="25"/>
        <v>10</v>
      </c>
      <c r="S189" s="51">
        <v>2</v>
      </c>
      <c r="T189" s="50">
        <f t="shared" si="26"/>
        <v>253.5</v>
      </c>
      <c r="U189" s="52">
        <f t="shared" si="27"/>
        <v>0.73920666228358534</v>
      </c>
      <c r="V189" s="50">
        <f t="shared" si="28"/>
        <v>11700</v>
      </c>
      <c r="W189" s="50">
        <f t="shared" si="29"/>
        <v>7605</v>
      </c>
      <c r="X189" s="50">
        <f t="shared" si="30"/>
        <v>1983.3333333333335</v>
      </c>
      <c r="Y189" s="53">
        <f t="shared" si="31"/>
        <v>0.83048433048433046</v>
      </c>
      <c r="Z189" s="52">
        <f t="shared" si="32"/>
        <v>0.35</v>
      </c>
      <c r="AC189" s="65" t="s">
        <v>1346</v>
      </c>
      <c r="AD189" s="67">
        <v>4</v>
      </c>
      <c r="AE189" s="67">
        <v>10</v>
      </c>
      <c r="AF189" s="67">
        <v>7</v>
      </c>
      <c r="AG189" s="67">
        <v>0</v>
      </c>
      <c r="AH189" s="67">
        <v>0</v>
      </c>
      <c r="AI189" s="67">
        <v>0</v>
      </c>
      <c r="AJ189" s="67">
        <v>0</v>
      </c>
      <c r="AK189" s="67">
        <v>0</v>
      </c>
      <c r="AL189" s="67">
        <v>0</v>
      </c>
      <c r="AM189" s="67">
        <v>0</v>
      </c>
      <c r="AN189" s="67">
        <v>0</v>
      </c>
      <c r="AO189" s="67">
        <v>0</v>
      </c>
      <c r="AP189" s="67">
        <v>0</v>
      </c>
      <c r="AQ189" s="67">
        <v>0</v>
      </c>
      <c r="AR189" s="14">
        <v>21</v>
      </c>
    </row>
    <row r="190" spans="2:44" ht="57.75" customHeight="1">
      <c r="B190" s="42" t="str">
        <f>VLOOKUP(C190,[1]Cat!C:E,2,FALSE)</f>
        <v>Sweater</v>
      </c>
      <c r="C190" s="42" t="str">
        <f t="shared" si="23"/>
        <v>35</v>
      </c>
      <c r="D190" s="43" t="s">
        <v>869</v>
      </c>
      <c r="E190" s="44" t="s">
        <v>944</v>
      </c>
      <c r="F190" s="45" t="str">
        <f>VLOOKUP(D190,'[1]Model List'!D:Y,3,FALSE)</f>
        <v>May</v>
      </c>
      <c r="G190" s="54" t="str">
        <f>VLOOKUP(D190,'[1]Model List'!D:Y,5,FALSE)</f>
        <v>ICING</v>
      </c>
      <c r="H190" s="47" t="s">
        <v>980</v>
      </c>
      <c r="I190" s="47" t="s">
        <v>1117</v>
      </c>
      <c r="J190" s="42" t="s">
        <v>1013</v>
      </c>
      <c r="K190" s="48" t="str">
        <f t="shared" si="22"/>
        <v>0535531705</v>
      </c>
      <c r="L190" s="45"/>
      <c r="M190" s="45"/>
      <c r="N190" s="49">
        <f>VLOOKUP(D190,'[1]Model List'!D:Q,11,FALSE)</f>
        <v>59.5</v>
      </c>
      <c r="O190" s="49">
        <f t="shared" si="24"/>
        <v>66.111111111111114</v>
      </c>
      <c r="P190" s="50">
        <v>390</v>
      </c>
      <c r="Q190" s="50">
        <v>30</v>
      </c>
      <c r="R190" s="51">
        <f t="shared" si="25"/>
        <v>10</v>
      </c>
      <c r="S190" s="51">
        <v>2</v>
      </c>
      <c r="T190" s="50">
        <f t="shared" si="26"/>
        <v>253.5</v>
      </c>
      <c r="U190" s="52">
        <f t="shared" si="27"/>
        <v>0.73920666228358534</v>
      </c>
      <c r="V190" s="50">
        <f t="shared" si="28"/>
        <v>11700</v>
      </c>
      <c r="W190" s="50">
        <f t="shared" si="29"/>
        <v>7605</v>
      </c>
      <c r="X190" s="50">
        <f t="shared" si="30"/>
        <v>1983.3333333333335</v>
      </c>
      <c r="Y190" s="53">
        <f t="shared" si="31"/>
        <v>0.83048433048433046</v>
      </c>
      <c r="Z190" s="52">
        <f t="shared" si="32"/>
        <v>0.35</v>
      </c>
      <c r="AC190" s="65" t="s">
        <v>1347</v>
      </c>
      <c r="AD190" s="67">
        <v>6</v>
      </c>
      <c r="AE190" s="67">
        <v>12</v>
      </c>
      <c r="AF190" s="67">
        <v>7</v>
      </c>
      <c r="AG190" s="67">
        <v>0</v>
      </c>
      <c r="AH190" s="67">
        <v>0</v>
      </c>
      <c r="AI190" s="67">
        <v>0</v>
      </c>
      <c r="AJ190" s="67">
        <v>0</v>
      </c>
      <c r="AK190" s="67">
        <v>0</v>
      </c>
      <c r="AL190" s="67">
        <v>0</v>
      </c>
      <c r="AM190" s="67">
        <v>0</v>
      </c>
      <c r="AN190" s="67">
        <v>0</v>
      </c>
      <c r="AO190" s="67">
        <v>0</v>
      </c>
      <c r="AP190" s="67">
        <v>0</v>
      </c>
      <c r="AQ190" s="67">
        <v>0</v>
      </c>
      <c r="AR190" s="14">
        <v>25</v>
      </c>
    </row>
    <row r="191" spans="2:44" ht="57.75" customHeight="1">
      <c r="B191" s="42" t="str">
        <f>VLOOKUP(C191,[1]Cat!C:E,2,FALSE)</f>
        <v>Sweater</v>
      </c>
      <c r="C191" s="42" t="str">
        <f t="shared" si="23"/>
        <v>35</v>
      </c>
      <c r="D191" s="43" t="s">
        <v>858</v>
      </c>
      <c r="E191" s="44" t="s">
        <v>944</v>
      </c>
      <c r="F191" s="45" t="str">
        <f>VLOOKUP(D191,'[1]Model List'!D:Y,3,FALSE)</f>
        <v>May</v>
      </c>
      <c r="G191" s="54" t="str">
        <f>VLOOKUP(D191,'[1]Model List'!D:Y,5,FALSE)</f>
        <v>ICING</v>
      </c>
      <c r="H191" s="47" t="s">
        <v>1111</v>
      </c>
      <c r="I191" s="47" t="s">
        <v>1119</v>
      </c>
      <c r="J191" s="42" t="s">
        <v>973</v>
      </c>
      <c r="K191" s="48" t="str">
        <f t="shared" si="22"/>
        <v>0535531401</v>
      </c>
      <c r="L191" s="45"/>
      <c r="M191" s="45"/>
      <c r="N191" s="49">
        <f>VLOOKUP(D191,'[1]Model List'!D:Q,11,FALSE)</f>
        <v>55.5</v>
      </c>
      <c r="O191" s="49">
        <f t="shared" si="24"/>
        <v>61.666666666666664</v>
      </c>
      <c r="P191" s="50">
        <v>390</v>
      </c>
      <c r="Q191" s="50">
        <v>30</v>
      </c>
      <c r="R191" s="51">
        <f t="shared" si="25"/>
        <v>10</v>
      </c>
      <c r="S191" s="51">
        <v>2</v>
      </c>
      <c r="T191" s="50">
        <f t="shared" si="26"/>
        <v>253.5</v>
      </c>
      <c r="U191" s="52">
        <f t="shared" si="27"/>
        <v>0.75673898750821833</v>
      </c>
      <c r="V191" s="50">
        <f t="shared" si="28"/>
        <v>11700</v>
      </c>
      <c r="W191" s="50">
        <f t="shared" si="29"/>
        <v>7605</v>
      </c>
      <c r="X191" s="50">
        <f t="shared" si="30"/>
        <v>1850</v>
      </c>
      <c r="Y191" s="53">
        <f t="shared" si="31"/>
        <v>0.84188034188034189</v>
      </c>
      <c r="Z191" s="52">
        <f t="shared" si="32"/>
        <v>0.35</v>
      </c>
      <c r="AC191" s="65" t="s">
        <v>1334</v>
      </c>
      <c r="AD191" s="67">
        <v>1</v>
      </c>
      <c r="AE191" s="67">
        <v>10</v>
      </c>
      <c r="AF191" s="67">
        <v>5</v>
      </c>
      <c r="AG191" s="67">
        <v>0</v>
      </c>
      <c r="AH191" s="67">
        <v>0</v>
      </c>
      <c r="AI191" s="67">
        <v>0</v>
      </c>
      <c r="AJ191" s="67">
        <v>0</v>
      </c>
      <c r="AK191" s="67">
        <v>0</v>
      </c>
      <c r="AL191" s="67">
        <v>0</v>
      </c>
      <c r="AM191" s="67">
        <v>0</v>
      </c>
      <c r="AN191" s="67">
        <v>0</v>
      </c>
      <c r="AO191" s="67">
        <v>0</v>
      </c>
      <c r="AP191" s="67">
        <v>0</v>
      </c>
      <c r="AQ191" s="67">
        <v>0</v>
      </c>
      <c r="AR191" s="14">
        <v>16</v>
      </c>
    </row>
    <row r="192" spans="2:44" ht="57.75" customHeight="1">
      <c r="B192" s="42" t="str">
        <f>VLOOKUP(C192,[1]Cat!C:E,2,FALSE)</f>
        <v>Sweater</v>
      </c>
      <c r="C192" s="42" t="str">
        <f t="shared" si="23"/>
        <v>35</v>
      </c>
      <c r="D192" s="43" t="s">
        <v>858</v>
      </c>
      <c r="E192" s="44" t="s">
        <v>944</v>
      </c>
      <c r="F192" s="45" t="str">
        <f>VLOOKUP(D192,'[1]Model List'!D:Y,3,FALSE)</f>
        <v>May</v>
      </c>
      <c r="G192" s="54" t="str">
        <f>VLOOKUP(D192,'[1]Model List'!D:Y,5,FALSE)</f>
        <v>ICING</v>
      </c>
      <c r="H192" s="47" t="s">
        <v>1114</v>
      </c>
      <c r="I192" s="47" t="s">
        <v>1119</v>
      </c>
      <c r="J192" s="42" t="s">
        <v>995</v>
      </c>
      <c r="K192" s="48" t="str">
        <f t="shared" si="22"/>
        <v>0535531402</v>
      </c>
      <c r="L192" s="45"/>
      <c r="M192" s="45"/>
      <c r="N192" s="49">
        <f>VLOOKUP(D192,'[1]Model List'!D:Q,11,FALSE)</f>
        <v>55.5</v>
      </c>
      <c r="O192" s="49">
        <f t="shared" si="24"/>
        <v>61.666666666666664</v>
      </c>
      <c r="P192" s="50">
        <v>390</v>
      </c>
      <c r="Q192" s="50">
        <v>30</v>
      </c>
      <c r="R192" s="51">
        <f t="shared" si="25"/>
        <v>10</v>
      </c>
      <c r="S192" s="51">
        <v>2</v>
      </c>
      <c r="T192" s="50">
        <f t="shared" si="26"/>
        <v>253.5</v>
      </c>
      <c r="U192" s="52">
        <f t="shared" si="27"/>
        <v>0.75673898750821833</v>
      </c>
      <c r="V192" s="50">
        <f t="shared" si="28"/>
        <v>11700</v>
      </c>
      <c r="W192" s="50">
        <f t="shared" si="29"/>
        <v>7605</v>
      </c>
      <c r="X192" s="50">
        <f t="shared" si="30"/>
        <v>1850</v>
      </c>
      <c r="Y192" s="53">
        <f t="shared" si="31"/>
        <v>0.84188034188034189</v>
      </c>
      <c r="Z192" s="52">
        <f t="shared" si="32"/>
        <v>0.35</v>
      </c>
      <c r="AC192" s="65" t="s">
        <v>1335</v>
      </c>
      <c r="AD192" s="67">
        <v>0</v>
      </c>
      <c r="AE192" s="67">
        <v>2</v>
      </c>
      <c r="AF192" s="67">
        <v>5</v>
      </c>
      <c r="AG192" s="67">
        <v>0</v>
      </c>
      <c r="AH192" s="67">
        <v>0</v>
      </c>
      <c r="AI192" s="67">
        <v>0</v>
      </c>
      <c r="AJ192" s="67">
        <v>0</v>
      </c>
      <c r="AK192" s="67">
        <v>0</v>
      </c>
      <c r="AL192" s="67">
        <v>0</v>
      </c>
      <c r="AM192" s="67">
        <v>0</v>
      </c>
      <c r="AN192" s="67">
        <v>0</v>
      </c>
      <c r="AO192" s="67">
        <v>0</v>
      </c>
      <c r="AP192" s="67">
        <v>0</v>
      </c>
      <c r="AQ192" s="67">
        <v>0</v>
      </c>
      <c r="AR192" s="14">
        <v>7</v>
      </c>
    </row>
    <row r="193" spans="2:44" ht="57.75" customHeight="1">
      <c r="B193" s="42" t="str">
        <f>VLOOKUP(C193,[1]Cat!C:E,2,FALSE)</f>
        <v>Sweater</v>
      </c>
      <c r="C193" s="42" t="str">
        <f t="shared" si="23"/>
        <v>35</v>
      </c>
      <c r="D193" s="43" t="s">
        <v>858</v>
      </c>
      <c r="E193" s="44" t="s">
        <v>944</v>
      </c>
      <c r="F193" s="45" t="str">
        <f>VLOOKUP(D193,'[1]Model List'!D:Y,3,FALSE)</f>
        <v>May</v>
      </c>
      <c r="G193" s="54" t="str">
        <f>VLOOKUP(D193,'[1]Model List'!D:Y,5,FALSE)</f>
        <v>ICING</v>
      </c>
      <c r="H193" s="47" t="s">
        <v>1120</v>
      </c>
      <c r="I193" s="47" t="s">
        <v>1119</v>
      </c>
      <c r="J193" s="42" t="s">
        <v>1002</v>
      </c>
      <c r="K193" s="48" t="str">
        <f t="shared" si="22"/>
        <v>0535531403</v>
      </c>
      <c r="L193" s="45"/>
      <c r="M193" s="45"/>
      <c r="N193" s="49">
        <f>VLOOKUP(D193,'[1]Model List'!D:Q,11,FALSE)</f>
        <v>55.5</v>
      </c>
      <c r="O193" s="49">
        <f t="shared" si="24"/>
        <v>61.666666666666664</v>
      </c>
      <c r="P193" s="50">
        <v>390</v>
      </c>
      <c r="Q193" s="50">
        <v>30</v>
      </c>
      <c r="R193" s="51">
        <f t="shared" si="25"/>
        <v>10</v>
      </c>
      <c r="S193" s="51">
        <v>2</v>
      </c>
      <c r="T193" s="50">
        <f t="shared" si="26"/>
        <v>253.5</v>
      </c>
      <c r="U193" s="52">
        <f t="shared" si="27"/>
        <v>0.75673898750821833</v>
      </c>
      <c r="V193" s="50">
        <f t="shared" si="28"/>
        <v>11700</v>
      </c>
      <c r="W193" s="50">
        <f t="shared" si="29"/>
        <v>7605</v>
      </c>
      <c r="X193" s="50">
        <f t="shared" si="30"/>
        <v>1850</v>
      </c>
      <c r="Y193" s="53">
        <f t="shared" si="31"/>
        <v>0.84188034188034189</v>
      </c>
      <c r="Z193" s="52">
        <f t="shared" si="32"/>
        <v>0.35</v>
      </c>
      <c r="AC193" s="65" t="s">
        <v>1336</v>
      </c>
      <c r="AD193" s="67">
        <v>1</v>
      </c>
      <c r="AE193" s="67">
        <v>3</v>
      </c>
      <c r="AF193" s="67">
        <v>5</v>
      </c>
      <c r="AG193" s="67">
        <v>0</v>
      </c>
      <c r="AH193" s="67">
        <v>0</v>
      </c>
      <c r="AI193" s="67">
        <v>0</v>
      </c>
      <c r="AJ193" s="67">
        <v>0</v>
      </c>
      <c r="AK193" s="67">
        <v>0</v>
      </c>
      <c r="AL193" s="67">
        <v>0</v>
      </c>
      <c r="AM193" s="67">
        <v>0</v>
      </c>
      <c r="AN193" s="67">
        <v>0</v>
      </c>
      <c r="AO193" s="67">
        <v>0</v>
      </c>
      <c r="AP193" s="67">
        <v>0</v>
      </c>
      <c r="AQ193" s="67">
        <v>0</v>
      </c>
      <c r="AR193" s="14">
        <v>9</v>
      </c>
    </row>
    <row r="194" spans="2:44" ht="57.75" customHeight="1">
      <c r="B194" s="42" t="str">
        <f>VLOOKUP(C194,[1]Cat!C:E,2,FALSE)</f>
        <v>Sweater</v>
      </c>
      <c r="C194" s="42" t="str">
        <f t="shared" si="23"/>
        <v>35</v>
      </c>
      <c r="D194" s="43" t="s">
        <v>858</v>
      </c>
      <c r="E194" s="44" t="s">
        <v>944</v>
      </c>
      <c r="F194" s="45" t="str">
        <f>VLOOKUP(D194,'[1]Model List'!D:Y,3,FALSE)</f>
        <v>May</v>
      </c>
      <c r="G194" s="54" t="str">
        <f>VLOOKUP(D194,'[1]Model List'!D:Y,5,FALSE)</f>
        <v>ICING</v>
      </c>
      <c r="H194" s="47" t="s">
        <v>980</v>
      </c>
      <c r="I194" s="47" t="s">
        <v>1119</v>
      </c>
      <c r="J194" s="42" t="s">
        <v>1000</v>
      </c>
      <c r="K194" s="48" t="str">
        <f t="shared" si="22"/>
        <v>0535531404</v>
      </c>
      <c r="L194" s="45"/>
      <c r="M194" s="45"/>
      <c r="N194" s="49">
        <f>VLOOKUP(D194,'[1]Model List'!D:Q,11,FALSE)</f>
        <v>55.5</v>
      </c>
      <c r="O194" s="49">
        <f t="shared" si="24"/>
        <v>61.666666666666664</v>
      </c>
      <c r="P194" s="50">
        <v>390</v>
      </c>
      <c r="Q194" s="50">
        <v>30</v>
      </c>
      <c r="R194" s="51">
        <f t="shared" si="25"/>
        <v>10</v>
      </c>
      <c r="S194" s="51">
        <v>2</v>
      </c>
      <c r="T194" s="50">
        <f t="shared" si="26"/>
        <v>253.5</v>
      </c>
      <c r="U194" s="52">
        <f t="shared" si="27"/>
        <v>0.75673898750821833</v>
      </c>
      <c r="V194" s="50">
        <f t="shared" si="28"/>
        <v>11700</v>
      </c>
      <c r="W194" s="50">
        <f t="shared" si="29"/>
        <v>7605</v>
      </c>
      <c r="X194" s="50">
        <f t="shared" si="30"/>
        <v>1850</v>
      </c>
      <c r="Y194" s="53">
        <f t="shared" si="31"/>
        <v>0.84188034188034189</v>
      </c>
      <c r="Z194" s="52">
        <f t="shared" si="32"/>
        <v>0.35</v>
      </c>
      <c r="AC194" s="65" t="s">
        <v>1337</v>
      </c>
      <c r="AD194" s="67">
        <v>4</v>
      </c>
      <c r="AE194" s="67">
        <v>11</v>
      </c>
      <c r="AF194" s="67">
        <v>7</v>
      </c>
      <c r="AG194" s="67">
        <v>0</v>
      </c>
      <c r="AH194" s="67">
        <v>0</v>
      </c>
      <c r="AI194" s="67">
        <v>0</v>
      </c>
      <c r="AJ194" s="67">
        <v>0</v>
      </c>
      <c r="AK194" s="67">
        <v>0</v>
      </c>
      <c r="AL194" s="67">
        <v>0</v>
      </c>
      <c r="AM194" s="67">
        <v>0</v>
      </c>
      <c r="AN194" s="67">
        <v>0</v>
      </c>
      <c r="AO194" s="67">
        <v>0</v>
      </c>
      <c r="AP194" s="67">
        <v>0</v>
      </c>
      <c r="AQ194" s="67">
        <v>0</v>
      </c>
      <c r="AR194" s="14">
        <v>22</v>
      </c>
    </row>
    <row r="195" spans="2:44" ht="57.75" customHeight="1">
      <c r="B195" s="42" t="str">
        <f>VLOOKUP(C195,[1]Cat!C:E,2,FALSE)</f>
        <v>Sweater</v>
      </c>
      <c r="C195" s="42" t="str">
        <f t="shared" si="23"/>
        <v>35</v>
      </c>
      <c r="D195" s="43" t="s">
        <v>864</v>
      </c>
      <c r="E195" s="44" t="s">
        <v>944</v>
      </c>
      <c r="F195" s="45" t="str">
        <f>VLOOKUP(D195,'[1]Model List'!D:Y,3,FALSE)</f>
        <v>May</v>
      </c>
      <c r="G195" s="54" t="str">
        <f>VLOOKUP(D195,'[1]Model List'!D:Y,5,FALSE)</f>
        <v>ICING</v>
      </c>
      <c r="H195" s="47" t="s">
        <v>986</v>
      </c>
      <c r="I195" s="47" t="s">
        <v>1121</v>
      </c>
      <c r="J195" s="42" t="s">
        <v>973</v>
      </c>
      <c r="K195" s="48" t="str">
        <f t="shared" si="22"/>
        <v>0535531801</v>
      </c>
      <c r="L195" s="45"/>
      <c r="M195" s="45"/>
      <c r="N195" s="49">
        <f>VLOOKUP(D195,'[1]Model List'!D:Q,11,FALSE)</f>
        <v>51</v>
      </c>
      <c r="O195" s="49">
        <f t="shared" si="24"/>
        <v>56.666666666666664</v>
      </c>
      <c r="P195" s="50">
        <v>390</v>
      </c>
      <c r="Q195" s="50">
        <v>30</v>
      </c>
      <c r="R195" s="51">
        <f t="shared" si="25"/>
        <v>10</v>
      </c>
      <c r="S195" s="51">
        <v>2</v>
      </c>
      <c r="T195" s="50">
        <f t="shared" si="26"/>
        <v>253.5</v>
      </c>
      <c r="U195" s="52">
        <f t="shared" si="27"/>
        <v>0.77646285338593035</v>
      </c>
      <c r="V195" s="50">
        <f t="shared" si="28"/>
        <v>11700</v>
      </c>
      <c r="W195" s="50">
        <f t="shared" si="29"/>
        <v>7605</v>
      </c>
      <c r="X195" s="50">
        <f t="shared" si="30"/>
        <v>1700</v>
      </c>
      <c r="Y195" s="53">
        <f t="shared" si="31"/>
        <v>0.85470085470085477</v>
      </c>
      <c r="Z195" s="52">
        <f t="shared" si="32"/>
        <v>0.35</v>
      </c>
      <c r="AC195" s="65" t="s">
        <v>1348</v>
      </c>
      <c r="AD195" s="67">
        <v>0</v>
      </c>
      <c r="AE195" s="67">
        <v>3</v>
      </c>
      <c r="AF195" s="67">
        <v>2</v>
      </c>
      <c r="AG195" s="67">
        <v>0</v>
      </c>
      <c r="AH195" s="67">
        <v>0</v>
      </c>
      <c r="AI195" s="67">
        <v>0</v>
      </c>
      <c r="AJ195" s="67">
        <v>0</v>
      </c>
      <c r="AK195" s="67">
        <v>0</v>
      </c>
      <c r="AL195" s="67">
        <v>0</v>
      </c>
      <c r="AM195" s="67">
        <v>0</v>
      </c>
      <c r="AN195" s="67">
        <v>0</v>
      </c>
      <c r="AO195" s="67">
        <v>0</v>
      </c>
      <c r="AP195" s="67">
        <v>0</v>
      </c>
      <c r="AQ195" s="67">
        <v>0</v>
      </c>
      <c r="AR195" s="14">
        <v>5</v>
      </c>
    </row>
    <row r="196" spans="2:44" ht="57.75" customHeight="1">
      <c r="B196" s="42" t="str">
        <f>VLOOKUP(C196,[1]Cat!C:E,2,FALSE)</f>
        <v>Sweater</v>
      </c>
      <c r="C196" s="42" t="str">
        <f t="shared" si="23"/>
        <v>35</v>
      </c>
      <c r="D196" s="43" t="s">
        <v>864</v>
      </c>
      <c r="E196" s="44" t="s">
        <v>944</v>
      </c>
      <c r="F196" s="45" t="str">
        <f>VLOOKUP(D196,'[1]Model List'!D:Y,3,FALSE)</f>
        <v>May</v>
      </c>
      <c r="G196" s="54" t="str">
        <f>VLOOKUP(D196,'[1]Model List'!D:Y,5,FALSE)</f>
        <v>ICING</v>
      </c>
      <c r="H196" s="47" t="s">
        <v>988</v>
      </c>
      <c r="I196" s="47" t="s">
        <v>1121</v>
      </c>
      <c r="J196" s="42" t="s">
        <v>1002</v>
      </c>
      <c r="K196" s="48" t="str">
        <f t="shared" si="22"/>
        <v>0535531803</v>
      </c>
      <c r="L196" s="45"/>
      <c r="M196" s="45"/>
      <c r="N196" s="49">
        <f>VLOOKUP(D196,'[1]Model List'!D:Q,11,FALSE)</f>
        <v>51</v>
      </c>
      <c r="O196" s="49">
        <f t="shared" si="24"/>
        <v>56.666666666666664</v>
      </c>
      <c r="P196" s="50">
        <v>390</v>
      </c>
      <c r="Q196" s="50">
        <v>30</v>
      </c>
      <c r="R196" s="51">
        <f t="shared" si="25"/>
        <v>10</v>
      </c>
      <c r="S196" s="51">
        <v>2</v>
      </c>
      <c r="T196" s="50">
        <f t="shared" si="26"/>
        <v>253.5</v>
      </c>
      <c r="U196" s="52">
        <f t="shared" si="27"/>
        <v>0.77646285338593035</v>
      </c>
      <c r="V196" s="50">
        <f t="shared" si="28"/>
        <v>11700</v>
      </c>
      <c r="W196" s="50">
        <f t="shared" si="29"/>
        <v>7605</v>
      </c>
      <c r="X196" s="50">
        <f t="shared" si="30"/>
        <v>1700</v>
      </c>
      <c r="Y196" s="53">
        <f t="shared" si="31"/>
        <v>0.85470085470085477</v>
      </c>
      <c r="Z196" s="52">
        <f t="shared" si="32"/>
        <v>0.35</v>
      </c>
      <c r="AC196" s="65" t="s">
        <v>1349</v>
      </c>
      <c r="AD196" s="67">
        <v>0</v>
      </c>
      <c r="AE196" s="67">
        <v>4</v>
      </c>
      <c r="AF196" s="67">
        <v>3</v>
      </c>
      <c r="AG196" s="67">
        <v>0</v>
      </c>
      <c r="AH196" s="67">
        <v>0</v>
      </c>
      <c r="AI196" s="67">
        <v>0</v>
      </c>
      <c r="AJ196" s="67">
        <v>0</v>
      </c>
      <c r="AK196" s="67">
        <v>0</v>
      </c>
      <c r="AL196" s="67">
        <v>0</v>
      </c>
      <c r="AM196" s="67">
        <v>0</v>
      </c>
      <c r="AN196" s="67">
        <v>0</v>
      </c>
      <c r="AO196" s="67">
        <v>0</v>
      </c>
      <c r="AP196" s="67">
        <v>0</v>
      </c>
      <c r="AQ196" s="67">
        <v>0</v>
      </c>
      <c r="AR196" s="14">
        <v>7</v>
      </c>
    </row>
    <row r="197" spans="2:44" ht="57.75" customHeight="1">
      <c r="B197" s="42" t="str">
        <f>VLOOKUP(C197,[1]Cat!C:E,2,FALSE)</f>
        <v xml:space="preserve">Outerwear </v>
      </c>
      <c r="C197" s="42" t="str">
        <f t="shared" si="23"/>
        <v>37</v>
      </c>
      <c r="D197" s="43" t="s">
        <v>878</v>
      </c>
      <c r="E197" s="44" t="s">
        <v>944</v>
      </c>
      <c r="F197" s="45" t="str">
        <f>VLOOKUP(D197,'[1]Model List'!D:Y,3,FALSE)</f>
        <v>Apr</v>
      </c>
      <c r="G197" s="54" t="str">
        <f>VLOOKUP(D197,'[1]Model List'!D:Y,5,FALSE)</f>
        <v>CORE</v>
      </c>
      <c r="H197" s="47" t="s">
        <v>1122</v>
      </c>
      <c r="I197" s="47" t="s">
        <v>1123</v>
      </c>
      <c r="J197" s="42" t="s">
        <v>973</v>
      </c>
      <c r="K197" s="48" t="str">
        <f t="shared" si="22"/>
        <v>0537552201</v>
      </c>
      <c r="L197" s="45"/>
      <c r="M197" s="45"/>
      <c r="N197" s="49">
        <f>VLOOKUP(D197,'[1]Model List'!D:Q,11,FALSE)</f>
        <v>96.4</v>
      </c>
      <c r="O197" s="49">
        <f t="shared" si="24"/>
        <v>107.11111111111111</v>
      </c>
      <c r="P197" s="50">
        <v>690</v>
      </c>
      <c r="Q197" s="50">
        <v>30</v>
      </c>
      <c r="R197" s="51">
        <f t="shared" si="25"/>
        <v>10</v>
      </c>
      <c r="S197" s="51">
        <v>2</v>
      </c>
      <c r="T197" s="50">
        <f t="shared" si="26"/>
        <v>448.5</v>
      </c>
      <c r="U197" s="52">
        <f t="shared" si="27"/>
        <v>0.76117923944010901</v>
      </c>
      <c r="V197" s="50">
        <f t="shared" si="28"/>
        <v>20700</v>
      </c>
      <c r="W197" s="50">
        <f t="shared" si="29"/>
        <v>13455</v>
      </c>
      <c r="X197" s="50">
        <f t="shared" si="30"/>
        <v>3213.3333333333335</v>
      </c>
      <c r="Y197" s="53">
        <f t="shared" si="31"/>
        <v>0.84476650563607081</v>
      </c>
      <c r="Z197" s="52">
        <f t="shared" si="32"/>
        <v>0.35</v>
      </c>
      <c r="AC197" s="65" t="s">
        <v>1350</v>
      </c>
      <c r="AD197" s="67">
        <v>7</v>
      </c>
      <c r="AE197" s="67">
        <v>10</v>
      </c>
      <c r="AF197" s="67">
        <v>7</v>
      </c>
      <c r="AG197" s="67">
        <v>0</v>
      </c>
      <c r="AH197" s="67">
        <v>0</v>
      </c>
      <c r="AI197" s="67">
        <v>0</v>
      </c>
      <c r="AJ197" s="67">
        <v>0</v>
      </c>
      <c r="AK197" s="67">
        <v>0</v>
      </c>
      <c r="AL197" s="67">
        <v>0</v>
      </c>
      <c r="AM197" s="67">
        <v>0</v>
      </c>
      <c r="AN197" s="67">
        <v>0</v>
      </c>
      <c r="AO197" s="67">
        <v>0</v>
      </c>
      <c r="AP197" s="67">
        <v>0</v>
      </c>
      <c r="AQ197" s="67">
        <v>0</v>
      </c>
      <c r="AR197" s="14">
        <v>24</v>
      </c>
    </row>
    <row r="198" spans="2:44" ht="57.75" customHeight="1">
      <c r="B198" s="42" t="str">
        <f>VLOOKUP(C198,[1]Cat!C:E,2,FALSE)</f>
        <v xml:space="preserve">Outerwear </v>
      </c>
      <c r="C198" s="42" t="str">
        <f t="shared" si="23"/>
        <v>37</v>
      </c>
      <c r="D198" s="43" t="s">
        <v>878</v>
      </c>
      <c r="E198" s="44" t="s">
        <v>944</v>
      </c>
      <c r="F198" s="45" t="str">
        <f>VLOOKUP(D198,'[1]Model List'!D:Y,3,FALSE)</f>
        <v>Apr</v>
      </c>
      <c r="G198" s="54" t="str">
        <f>VLOOKUP(D198,'[1]Model List'!D:Y,5,FALSE)</f>
        <v>CORE</v>
      </c>
      <c r="H198" s="47" t="s">
        <v>1023</v>
      </c>
      <c r="I198" s="47" t="s">
        <v>1123</v>
      </c>
      <c r="J198" s="42" t="s">
        <v>1002</v>
      </c>
      <c r="K198" s="48" t="str">
        <f t="shared" si="22"/>
        <v>0537552203</v>
      </c>
      <c r="L198" s="45"/>
      <c r="M198" s="45"/>
      <c r="N198" s="49">
        <f>VLOOKUP(D198,'[1]Model List'!D:Q,11,FALSE)</f>
        <v>96.4</v>
      </c>
      <c r="O198" s="49">
        <f t="shared" si="24"/>
        <v>107.11111111111111</v>
      </c>
      <c r="P198" s="50">
        <v>690</v>
      </c>
      <c r="Q198" s="50">
        <v>30</v>
      </c>
      <c r="R198" s="51">
        <f t="shared" si="25"/>
        <v>10</v>
      </c>
      <c r="S198" s="51">
        <v>2</v>
      </c>
      <c r="T198" s="50">
        <f t="shared" si="26"/>
        <v>448.5</v>
      </c>
      <c r="U198" s="52">
        <f t="shared" si="27"/>
        <v>0.76117923944010901</v>
      </c>
      <c r="V198" s="50">
        <f t="shared" si="28"/>
        <v>20700</v>
      </c>
      <c r="W198" s="50">
        <f t="shared" si="29"/>
        <v>13455</v>
      </c>
      <c r="X198" s="50">
        <f t="shared" si="30"/>
        <v>3213.3333333333335</v>
      </c>
      <c r="Y198" s="53">
        <f t="shared" si="31"/>
        <v>0.84476650563607081</v>
      </c>
      <c r="Z198" s="52">
        <f t="shared" si="32"/>
        <v>0.35</v>
      </c>
      <c r="AC198" s="65" t="s">
        <v>1351</v>
      </c>
      <c r="AD198" s="67">
        <v>5</v>
      </c>
      <c r="AE198" s="67">
        <v>8</v>
      </c>
      <c r="AF198" s="67">
        <v>4</v>
      </c>
      <c r="AG198" s="67">
        <v>0</v>
      </c>
      <c r="AH198" s="67">
        <v>0</v>
      </c>
      <c r="AI198" s="67">
        <v>0</v>
      </c>
      <c r="AJ198" s="67">
        <v>0</v>
      </c>
      <c r="AK198" s="67">
        <v>0</v>
      </c>
      <c r="AL198" s="67">
        <v>0</v>
      </c>
      <c r="AM198" s="67">
        <v>0</v>
      </c>
      <c r="AN198" s="67">
        <v>0</v>
      </c>
      <c r="AO198" s="67">
        <v>0</v>
      </c>
      <c r="AP198" s="67">
        <v>0</v>
      </c>
      <c r="AQ198" s="67">
        <v>0</v>
      </c>
      <c r="AR198" s="14">
        <v>17</v>
      </c>
    </row>
    <row r="199" spans="2:44" ht="57.75" customHeight="1">
      <c r="B199" s="42" t="str">
        <f>VLOOKUP(C199,[1]Cat!C:E,2,FALSE)</f>
        <v xml:space="preserve">Outerwear </v>
      </c>
      <c r="C199" s="42" t="str">
        <f t="shared" si="23"/>
        <v>37</v>
      </c>
      <c r="D199" s="43" t="s">
        <v>882</v>
      </c>
      <c r="E199" s="44" t="s">
        <v>944</v>
      </c>
      <c r="F199" s="45" t="str">
        <f>VLOOKUP(D199,'[1]Model List'!D:Y,3,FALSE)</f>
        <v>May</v>
      </c>
      <c r="G199" s="54" t="str">
        <f>VLOOKUP(D199,'[1]Model List'!D:Y,5,FALSE)</f>
        <v>ICING</v>
      </c>
      <c r="H199" s="47" t="s">
        <v>1011</v>
      </c>
      <c r="I199" s="47" t="s">
        <v>1124</v>
      </c>
      <c r="J199" s="42" t="s">
        <v>973</v>
      </c>
      <c r="K199" s="48" t="str">
        <f t="shared" si="22"/>
        <v>0537552301</v>
      </c>
      <c r="L199" s="45"/>
      <c r="M199" s="45"/>
      <c r="N199" s="49">
        <f>VLOOKUP(D199,'[1]Model List'!D:Q,11,FALSE)</f>
        <v>92.7</v>
      </c>
      <c r="O199" s="49">
        <f t="shared" si="24"/>
        <v>103</v>
      </c>
      <c r="P199" s="50">
        <v>530</v>
      </c>
      <c r="Q199" s="50">
        <v>30</v>
      </c>
      <c r="R199" s="51">
        <f t="shared" si="25"/>
        <v>10</v>
      </c>
      <c r="S199" s="51">
        <v>2</v>
      </c>
      <c r="T199" s="50">
        <f t="shared" si="26"/>
        <v>344.5</v>
      </c>
      <c r="U199" s="52">
        <f t="shared" si="27"/>
        <v>0.70101596516690856</v>
      </c>
      <c r="V199" s="50">
        <f t="shared" si="28"/>
        <v>15900</v>
      </c>
      <c r="W199" s="50">
        <f t="shared" si="29"/>
        <v>10335</v>
      </c>
      <c r="X199" s="50">
        <f t="shared" si="30"/>
        <v>3090</v>
      </c>
      <c r="Y199" s="53">
        <f t="shared" si="31"/>
        <v>0.8056603773584905</v>
      </c>
      <c r="Z199" s="52">
        <f t="shared" si="32"/>
        <v>0.35</v>
      </c>
      <c r="AC199" s="65" t="s">
        <v>1352</v>
      </c>
      <c r="AD199" s="67">
        <v>7</v>
      </c>
      <c r="AE199" s="67">
        <v>7</v>
      </c>
      <c r="AF199" s="67">
        <v>9</v>
      </c>
      <c r="AG199" s="67">
        <v>0</v>
      </c>
      <c r="AH199" s="67">
        <v>0</v>
      </c>
      <c r="AI199" s="67">
        <v>0</v>
      </c>
      <c r="AJ199" s="67">
        <v>0</v>
      </c>
      <c r="AK199" s="67">
        <v>0</v>
      </c>
      <c r="AL199" s="67">
        <v>0</v>
      </c>
      <c r="AM199" s="67">
        <v>0</v>
      </c>
      <c r="AN199" s="67">
        <v>0</v>
      </c>
      <c r="AO199" s="67">
        <v>0</v>
      </c>
      <c r="AP199" s="67">
        <v>0</v>
      </c>
      <c r="AQ199" s="67">
        <v>0</v>
      </c>
      <c r="AR199" s="14">
        <v>23</v>
      </c>
    </row>
    <row r="200" spans="2:44" ht="57.75" customHeight="1">
      <c r="B200" s="42" t="str">
        <f>VLOOKUP(C200,[1]Cat!C:E,2,FALSE)</f>
        <v xml:space="preserve">Outerwear </v>
      </c>
      <c r="C200" s="42" t="str">
        <f t="shared" si="23"/>
        <v>37</v>
      </c>
      <c r="D200" s="43" t="s">
        <v>882</v>
      </c>
      <c r="E200" s="44" t="s">
        <v>944</v>
      </c>
      <c r="F200" s="45" t="str">
        <f>VLOOKUP(D200,'[1]Model List'!D:Y,3,FALSE)</f>
        <v>May</v>
      </c>
      <c r="G200" s="54" t="str">
        <f>VLOOKUP(D200,'[1]Model List'!D:Y,5,FALSE)</f>
        <v>ICING</v>
      </c>
      <c r="H200" s="47" t="s">
        <v>1023</v>
      </c>
      <c r="I200" s="47" t="s">
        <v>1124</v>
      </c>
      <c r="J200" s="42" t="s">
        <v>995</v>
      </c>
      <c r="K200" s="48" t="str">
        <f t="shared" ref="K200:K239" si="33">D200&amp;J200</f>
        <v>0537552302</v>
      </c>
      <c r="L200" s="45"/>
      <c r="M200" s="45"/>
      <c r="N200" s="49">
        <f>VLOOKUP(D200,'[1]Model List'!D:Q,11,FALSE)</f>
        <v>92.7</v>
      </c>
      <c r="O200" s="49">
        <f t="shared" si="24"/>
        <v>103</v>
      </c>
      <c r="P200" s="50">
        <v>530</v>
      </c>
      <c r="Q200" s="50">
        <v>30</v>
      </c>
      <c r="R200" s="51">
        <f t="shared" si="25"/>
        <v>10</v>
      </c>
      <c r="S200" s="51">
        <v>2</v>
      </c>
      <c r="T200" s="50">
        <f t="shared" si="26"/>
        <v>344.5</v>
      </c>
      <c r="U200" s="52">
        <f t="shared" si="27"/>
        <v>0.70101596516690856</v>
      </c>
      <c r="V200" s="50">
        <f t="shared" si="28"/>
        <v>15900</v>
      </c>
      <c r="W200" s="50">
        <f t="shared" si="29"/>
        <v>10335</v>
      </c>
      <c r="X200" s="50">
        <f t="shared" si="30"/>
        <v>3090</v>
      </c>
      <c r="Y200" s="53">
        <f t="shared" si="31"/>
        <v>0.8056603773584905</v>
      </c>
      <c r="Z200" s="52">
        <f t="shared" si="32"/>
        <v>0.35</v>
      </c>
      <c r="AC200" s="65" t="s">
        <v>1353</v>
      </c>
      <c r="AD200" s="67">
        <v>3</v>
      </c>
      <c r="AE200" s="67">
        <v>8</v>
      </c>
      <c r="AF200" s="67">
        <v>5</v>
      </c>
      <c r="AG200" s="67">
        <v>0</v>
      </c>
      <c r="AH200" s="67">
        <v>0</v>
      </c>
      <c r="AI200" s="67">
        <v>0</v>
      </c>
      <c r="AJ200" s="67">
        <v>0</v>
      </c>
      <c r="AK200" s="67">
        <v>0</v>
      </c>
      <c r="AL200" s="67">
        <v>0</v>
      </c>
      <c r="AM200" s="67">
        <v>0</v>
      </c>
      <c r="AN200" s="67">
        <v>0</v>
      </c>
      <c r="AO200" s="67">
        <v>0</v>
      </c>
      <c r="AP200" s="67">
        <v>0</v>
      </c>
      <c r="AQ200" s="67">
        <v>0</v>
      </c>
      <c r="AR200" s="14">
        <v>16</v>
      </c>
    </row>
    <row r="201" spans="2:44" ht="57.75" customHeight="1">
      <c r="B201" s="42" t="s">
        <v>1125</v>
      </c>
      <c r="C201" s="42" t="str">
        <f t="shared" ref="C201:C239" si="34">MID(D201,3,2)</f>
        <v>39</v>
      </c>
      <c r="D201" s="70" t="s">
        <v>856</v>
      </c>
      <c r="E201" s="44" t="s">
        <v>944</v>
      </c>
      <c r="F201" s="45" t="str">
        <f>VLOOKUP(D201,'[1]Model List'!D:Y,3,FALSE)</f>
        <v>Apr</v>
      </c>
      <c r="G201" s="54" t="str">
        <f>VLOOKUP(D201,'[1]Model List'!D:Y,5,FALSE)</f>
        <v>MOVABLE</v>
      </c>
      <c r="H201" s="47" t="s">
        <v>1126</v>
      </c>
      <c r="I201" s="47" t="s">
        <v>1127</v>
      </c>
      <c r="J201" s="42" t="s">
        <v>973</v>
      </c>
      <c r="K201" s="48" t="str">
        <f t="shared" si="33"/>
        <v>0539552001</v>
      </c>
      <c r="L201" s="45"/>
      <c r="M201" s="45"/>
      <c r="N201" s="49">
        <f>VLOOKUP(D201,'[1]Model List'!D:Q,11,FALSE)</f>
        <v>32</v>
      </c>
      <c r="O201" s="49">
        <f t="shared" ref="O201:O239" si="35">N201/0.9</f>
        <v>35.555555555555557</v>
      </c>
      <c r="P201" s="50">
        <v>230</v>
      </c>
      <c r="Q201" s="50">
        <v>60</v>
      </c>
      <c r="R201" s="51">
        <f t="shared" ref="R201:R239" si="36">Q201/3</f>
        <v>20</v>
      </c>
      <c r="S201" s="51">
        <v>2</v>
      </c>
      <c r="T201" s="50">
        <f t="shared" ref="T201:T239" si="37">P201*0.65</f>
        <v>149.5</v>
      </c>
      <c r="U201" s="52">
        <f t="shared" ref="U201:U239" si="38">(T201-N201/0.9)/T201</f>
        <v>0.76217019695280563</v>
      </c>
      <c r="V201" s="50">
        <f t="shared" ref="V201:V239" si="39">Q201*P201</f>
        <v>13800</v>
      </c>
      <c r="W201" s="50">
        <f t="shared" ref="W201:W239" si="40">Q201*T201</f>
        <v>8970</v>
      </c>
      <c r="X201" s="50">
        <f t="shared" ref="X201:X239" si="41">N201/0.9*Q201</f>
        <v>2133.3333333333335</v>
      </c>
      <c r="Y201" s="53">
        <f t="shared" ref="Y201:Y239" si="42">1-(N201/0.9)/P201</f>
        <v>0.84541062801932365</v>
      </c>
      <c r="Z201" s="52">
        <f t="shared" ref="Z201:Z239" si="43">(P201-T201)/P201</f>
        <v>0.35</v>
      </c>
      <c r="AC201" s="65" t="s">
        <v>1357</v>
      </c>
      <c r="AD201" s="67">
        <v>1</v>
      </c>
      <c r="AE201" s="67">
        <v>10</v>
      </c>
      <c r="AF201" s="67">
        <v>15</v>
      </c>
      <c r="AG201" s="67">
        <v>13</v>
      </c>
      <c r="AH201" s="67">
        <v>0</v>
      </c>
      <c r="AI201" s="67">
        <v>0</v>
      </c>
      <c r="AJ201" s="67">
        <v>0</v>
      </c>
      <c r="AK201" s="67">
        <v>0</v>
      </c>
      <c r="AL201" s="67">
        <v>0</v>
      </c>
      <c r="AM201" s="67">
        <v>0</v>
      </c>
      <c r="AN201" s="67">
        <v>0</v>
      </c>
      <c r="AO201" s="67">
        <v>0</v>
      </c>
      <c r="AP201" s="67">
        <v>0</v>
      </c>
      <c r="AQ201" s="67">
        <v>0</v>
      </c>
      <c r="AR201" s="14">
        <v>39</v>
      </c>
    </row>
    <row r="202" spans="2:44" ht="57.75" customHeight="1">
      <c r="B202" s="42" t="s">
        <v>1125</v>
      </c>
      <c r="C202" s="42" t="str">
        <f t="shared" si="34"/>
        <v>39</v>
      </c>
      <c r="D202" s="71" t="s">
        <v>856</v>
      </c>
      <c r="E202" s="44" t="s">
        <v>944</v>
      </c>
      <c r="F202" s="45" t="str">
        <f>VLOOKUP(D202,'[1]Model List'!D:Y,3,FALSE)</f>
        <v>Apr</v>
      </c>
      <c r="G202" s="54" t="str">
        <f>VLOOKUP(D202,'[1]Model List'!D:Y,5,FALSE)</f>
        <v>MOVABLE</v>
      </c>
      <c r="H202" s="47" t="s">
        <v>1088</v>
      </c>
      <c r="I202" s="47" t="s">
        <v>1127</v>
      </c>
      <c r="J202" s="42" t="s">
        <v>995</v>
      </c>
      <c r="K202" s="48" t="str">
        <f t="shared" si="33"/>
        <v>0539552002</v>
      </c>
      <c r="L202" s="45"/>
      <c r="M202" s="45"/>
      <c r="N202" s="49">
        <f>VLOOKUP(D202,'[1]Model List'!D:Q,11,FALSE)</f>
        <v>32</v>
      </c>
      <c r="O202" s="49">
        <f t="shared" si="35"/>
        <v>35.555555555555557</v>
      </c>
      <c r="P202" s="50">
        <v>230</v>
      </c>
      <c r="Q202" s="50">
        <v>60</v>
      </c>
      <c r="R202" s="51">
        <f t="shared" si="36"/>
        <v>20</v>
      </c>
      <c r="S202" s="51">
        <v>2</v>
      </c>
      <c r="T202" s="50">
        <f t="shared" si="37"/>
        <v>149.5</v>
      </c>
      <c r="U202" s="52">
        <f t="shared" si="38"/>
        <v>0.76217019695280563</v>
      </c>
      <c r="V202" s="50">
        <f t="shared" si="39"/>
        <v>13800</v>
      </c>
      <c r="W202" s="50">
        <f t="shared" si="40"/>
        <v>8970</v>
      </c>
      <c r="X202" s="50">
        <f t="shared" si="41"/>
        <v>2133.3333333333335</v>
      </c>
      <c r="Y202" s="53">
        <f t="shared" si="42"/>
        <v>0.84541062801932365</v>
      </c>
      <c r="Z202" s="52">
        <f t="shared" si="43"/>
        <v>0.35</v>
      </c>
      <c r="AC202" s="65" t="s">
        <v>1358</v>
      </c>
      <c r="AD202" s="67">
        <v>1</v>
      </c>
      <c r="AE202" s="67">
        <v>7</v>
      </c>
      <c r="AF202" s="67">
        <v>15</v>
      </c>
      <c r="AG202" s="67">
        <v>14</v>
      </c>
      <c r="AH202" s="67">
        <v>0</v>
      </c>
      <c r="AI202" s="67">
        <v>0</v>
      </c>
      <c r="AJ202" s="67">
        <v>0</v>
      </c>
      <c r="AK202" s="67">
        <v>0</v>
      </c>
      <c r="AL202" s="67">
        <v>0</v>
      </c>
      <c r="AM202" s="67">
        <v>0</v>
      </c>
      <c r="AN202" s="67">
        <v>0</v>
      </c>
      <c r="AO202" s="67">
        <v>0</v>
      </c>
      <c r="AP202" s="67">
        <v>0</v>
      </c>
      <c r="AQ202" s="67">
        <v>0</v>
      </c>
      <c r="AR202" s="14">
        <v>37</v>
      </c>
    </row>
    <row r="203" spans="2:44" ht="57.75" customHeight="1">
      <c r="B203" s="42" t="s">
        <v>1125</v>
      </c>
      <c r="C203" s="42" t="str">
        <f t="shared" si="34"/>
        <v>39</v>
      </c>
      <c r="D203" s="70" t="s">
        <v>856</v>
      </c>
      <c r="E203" s="44" t="s">
        <v>944</v>
      </c>
      <c r="F203" s="45" t="str">
        <f>VLOOKUP(D203,'[1]Model List'!D:Y,3,FALSE)</f>
        <v>Apr</v>
      </c>
      <c r="G203" s="54" t="str">
        <f>VLOOKUP(D203,'[1]Model List'!D:Y,5,FALSE)</f>
        <v>MOVABLE</v>
      </c>
      <c r="H203" s="47" t="s">
        <v>1128</v>
      </c>
      <c r="I203" s="47" t="s">
        <v>1127</v>
      </c>
      <c r="J203" s="42" t="s">
        <v>1000</v>
      </c>
      <c r="K203" s="48" t="str">
        <f t="shared" si="33"/>
        <v>0539552004</v>
      </c>
      <c r="L203" s="45"/>
      <c r="M203" s="45"/>
      <c r="N203" s="49">
        <f>VLOOKUP(D203,'[1]Model List'!D:Q,11,FALSE)</f>
        <v>32</v>
      </c>
      <c r="O203" s="49">
        <f t="shared" si="35"/>
        <v>35.555555555555557</v>
      </c>
      <c r="P203" s="50">
        <v>230</v>
      </c>
      <c r="Q203" s="50">
        <v>60</v>
      </c>
      <c r="R203" s="51">
        <f t="shared" si="36"/>
        <v>20</v>
      </c>
      <c r="S203" s="51">
        <v>2</v>
      </c>
      <c r="T203" s="50">
        <f t="shared" si="37"/>
        <v>149.5</v>
      </c>
      <c r="U203" s="52">
        <f t="shared" si="38"/>
        <v>0.76217019695280563</v>
      </c>
      <c r="V203" s="50">
        <f t="shared" si="39"/>
        <v>13800</v>
      </c>
      <c r="W203" s="50">
        <f t="shared" si="40"/>
        <v>8970</v>
      </c>
      <c r="X203" s="50">
        <f t="shared" si="41"/>
        <v>2133.3333333333335</v>
      </c>
      <c r="Y203" s="53">
        <f t="shared" si="42"/>
        <v>0.84541062801932365</v>
      </c>
      <c r="Z203" s="52">
        <f t="shared" si="43"/>
        <v>0.35</v>
      </c>
      <c r="AC203" s="65" t="s">
        <v>1359</v>
      </c>
      <c r="AD203" s="67">
        <v>7</v>
      </c>
      <c r="AE203" s="67">
        <v>4</v>
      </c>
      <c r="AF203" s="67">
        <v>13</v>
      </c>
      <c r="AG203" s="67">
        <v>11</v>
      </c>
      <c r="AH203" s="67">
        <v>0</v>
      </c>
      <c r="AI203" s="67">
        <v>0</v>
      </c>
      <c r="AJ203" s="67">
        <v>0</v>
      </c>
      <c r="AK203" s="67">
        <v>0</v>
      </c>
      <c r="AL203" s="67">
        <v>0</v>
      </c>
      <c r="AM203" s="67">
        <v>0</v>
      </c>
      <c r="AN203" s="67">
        <v>0</v>
      </c>
      <c r="AO203" s="67">
        <v>0</v>
      </c>
      <c r="AP203" s="67">
        <v>0</v>
      </c>
      <c r="AQ203" s="67">
        <v>0</v>
      </c>
      <c r="AR203" s="14">
        <v>35</v>
      </c>
    </row>
    <row r="204" spans="2:44" ht="57.75" customHeight="1">
      <c r="B204" s="42" t="s">
        <v>1125</v>
      </c>
      <c r="C204" s="42" t="str">
        <f t="shared" si="34"/>
        <v>39</v>
      </c>
      <c r="D204" s="71" t="s">
        <v>856</v>
      </c>
      <c r="E204" s="44" t="s">
        <v>944</v>
      </c>
      <c r="F204" s="45" t="str">
        <f>VLOOKUP(D204,'[1]Model List'!D:Y,3,FALSE)</f>
        <v>Apr</v>
      </c>
      <c r="G204" s="54" t="str">
        <f>VLOOKUP(D204,'[1]Model List'!D:Y,5,FALSE)</f>
        <v>MOVABLE</v>
      </c>
      <c r="H204" s="47" t="s">
        <v>980</v>
      </c>
      <c r="I204" s="47" t="s">
        <v>1127</v>
      </c>
      <c r="J204" s="42" t="s">
        <v>975</v>
      </c>
      <c r="K204" s="48" t="str">
        <f t="shared" si="33"/>
        <v>0539552007</v>
      </c>
      <c r="L204" s="45"/>
      <c r="M204" s="45"/>
      <c r="N204" s="49">
        <f>VLOOKUP(D204,'[1]Model List'!D:Q,11,FALSE)</f>
        <v>32</v>
      </c>
      <c r="O204" s="49">
        <f t="shared" si="35"/>
        <v>35.555555555555557</v>
      </c>
      <c r="P204" s="50">
        <v>230</v>
      </c>
      <c r="Q204" s="50">
        <v>60</v>
      </c>
      <c r="R204" s="51">
        <f t="shared" si="36"/>
        <v>20</v>
      </c>
      <c r="S204" s="51">
        <v>2</v>
      </c>
      <c r="T204" s="50">
        <f t="shared" si="37"/>
        <v>149.5</v>
      </c>
      <c r="U204" s="52">
        <f t="shared" si="38"/>
        <v>0.76217019695280563</v>
      </c>
      <c r="V204" s="50">
        <f t="shared" si="39"/>
        <v>13800</v>
      </c>
      <c r="W204" s="50">
        <f t="shared" si="40"/>
        <v>8970</v>
      </c>
      <c r="X204" s="50">
        <f t="shared" si="41"/>
        <v>2133.3333333333335</v>
      </c>
      <c r="Y204" s="53">
        <f t="shared" si="42"/>
        <v>0.84541062801932365</v>
      </c>
      <c r="Z204" s="52">
        <f t="shared" si="43"/>
        <v>0.35</v>
      </c>
      <c r="AC204" s="65" t="s">
        <v>1360</v>
      </c>
      <c r="AD204" s="67">
        <v>1</v>
      </c>
      <c r="AE204" s="67">
        <v>7</v>
      </c>
      <c r="AF204" s="67">
        <v>15</v>
      </c>
      <c r="AG204" s="67">
        <v>10</v>
      </c>
      <c r="AH204" s="67">
        <v>0</v>
      </c>
      <c r="AI204" s="67">
        <v>0</v>
      </c>
      <c r="AJ204" s="67">
        <v>0</v>
      </c>
      <c r="AK204" s="67">
        <v>0</v>
      </c>
      <c r="AL204" s="67">
        <v>0</v>
      </c>
      <c r="AM204" s="67">
        <v>0</v>
      </c>
      <c r="AN204" s="67">
        <v>0</v>
      </c>
      <c r="AO204" s="67">
        <v>0</v>
      </c>
      <c r="AP204" s="67">
        <v>0</v>
      </c>
      <c r="AQ204" s="67">
        <v>0</v>
      </c>
      <c r="AR204" s="14">
        <v>33</v>
      </c>
    </row>
    <row r="205" spans="2:44" ht="57.75" customHeight="1">
      <c r="B205" s="42" t="s">
        <v>1125</v>
      </c>
      <c r="C205" s="42" t="str">
        <f t="shared" si="34"/>
        <v>39</v>
      </c>
      <c r="D205" s="43" t="s">
        <v>856</v>
      </c>
      <c r="E205" s="44" t="s">
        <v>944</v>
      </c>
      <c r="F205" s="45" t="str">
        <f>VLOOKUP(D205,'[1]Model List'!D:Y,3,FALSE)</f>
        <v>Apr</v>
      </c>
      <c r="G205" s="54" t="str">
        <f>VLOOKUP(D205,'[1]Model List'!D:Y,5,FALSE)</f>
        <v>MOVABLE</v>
      </c>
      <c r="H205" s="47" t="s">
        <v>984</v>
      </c>
      <c r="I205" s="47" t="s">
        <v>1127</v>
      </c>
      <c r="J205" s="42" t="s">
        <v>1004</v>
      </c>
      <c r="K205" s="48" t="str">
        <f t="shared" si="33"/>
        <v>0539552008</v>
      </c>
      <c r="L205" s="45"/>
      <c r="M205" s="45"/>
      <c r="N205" s="49">
        <f>VLOOKUP(D205,'[1]Model List'!D:Q,11,FALSE)</f>
        <v>32</v>
      </c>
      <c r="O205" s="49">
        <f t="shared" si="35"/>
        <v>35.555555555555557</v>
      </c>
      <c r="P205" s="50">
        <v>230</v>
      </c>
      <c r="Q205" s="50">
        <v>60</v>
      </c>
      <c r="R205" s="51">
        <f t="shared" si="36"/>
        <v>20</v>
      </c>
      <c r="S205" s="51">
        <v>2</v>
      </c>
      <c r="T205" s="50">
        <f t="shared" si="37"/>
        <v>149.5</v>
      </c>
      <c r="U205" s="52">
        <f t="shared" si="38"/>
        <v>0.76217019695280563</v>
      </c>
      <c r="V205" s="50">
        <f t="shared" si="39"/>
        <v>13800</v>
      </c>
      <c r="W205" s="50">
        <f t="shared" si="40"/>
        <v>8970</v>
      </c>
      <c r="X205" s="50">
        <f t="shared" si="41"/>
        <v>2133.3333333333335</v>
      </c>
      <c r="Y205" s="53">
        <f t="shared" si="42"/>
        <v>0.84541062801932365</v>
      </c>
      <c r="Z205" s="52">
        <f t="shared" si="43"/>
        <v>0.35</v>
      </c>
      <c r="AC205" s="65" t="s">
        <v>1361</v>
      </c>
      <c r="AD205" s="67">
        <v>3</v>
      </c>
      <c r="AE205" s="67">
        <v>4</v>
      </c>
      <c r="AF205" s="67">
        <v>11</v>
      </c>
      <c r="AG205" s="67">
        <v>11</v>
      </c>
      <c r="AH205" s="67">
        <v>0</v>
      </c>
      <c r="AI205" s="67">
        <v>0</v>
      </c>
      <c r="AJ205" s="67">
        <v>0</v>
      </c>
      <c r="AK205" s="67">
        <v>0</v>
      </c>
      <c r="AL205" s="67">
        <v>0</v>
      </c>
      <c r="AM205" s="67">
        <v>0</v>
      </c>
      <c r="AN205" s="67">
        <v>0</v>
      </c>
      <c r="AO205" s="67">
        <v>0</v>
      </c>
      <c r="AP205" s="67">
        <v>0</v>
      </c>
      <c r="AQ205" s="67">
        <v>0</v>
      </c>
      <c r="AR205" s="14">
        <v>29</v>
      </c>
    </row>
    <row r="206" spans="2:44" ht="57.75" customHeight="1">
      <c r="B206" s="42" t="s">
        <v>1125</v>
      </c>
      <c r="C206" s="42" t="str">
        <f t="shared" si="34"/>
        <v>39</v>
      </c>
      <c r="D206" s="70" t="s">
        <v>856</v>
      </c>
      <c r="E206" s="44" t="s">
        <v>944</v>
      </c>
      <c r="F206" s="45" t="str">
        <f>VLOOKUP(D206,'[1]Model List'!D:Y,3,FALSE)</f>
        <v>Apr</v>
      </c>
      <c r="G206" s="54" t="str">
        <f>VLOOKUP(D206,'[1]Model List'!D:Y,5,FALSE)</f>
        <v>MOVABLE</v>
      </c>
      <c r="H206" s="47" t="s">
        <v>988</v>
      </c>
      <c r="I206" s="47" t="s">
        <v>1127</v>
      </c>
      <c r="J206" s="42" t="s">
        <v>977</v>
      </c>
      <c r="K206" s="48" t="str">
        <f t="shared" si="33"/>
        <v>0539552009</v>
      </c>
      <c r="L206" s="45"/>
      <c r="M206" s="45"/>
      <c r="N206" s="49">
        <f>VLOOKUP(D206,'[1]Model List'!D:Q,11,FALSE)</f>
        <v>32</v>
      </c>
      <c r="O206" s="49">
        <f t="shared" si="35"/>
        <v>35.555555555555557</v>
      </c>
      <c r="P206" s="50">
        <v>230</v>
      </c>
      <c r="Q206" s="50">
        <v>60</v>
      </c>
      <c r="R206" s="51">
        <f t="shared" si="36"/>
        <v>20</v>
      </c>
      <c r="S206" s="51">
        <v>2</v>
      </c>
      <c r="T206" s="50">
        <f t="shared" si="37"/>
        <v>149.5</v>
      </c>
      <c r="U206" s="52">
        <f t="shared" si="38"/>
        <v>0.76217019695280563</v>
      </c>
      <c r="V206" s="50">
        <f t="shared" si="39"/>
        <v>13800</v>
      </c>
      <c r="W206" s="50">
        <f t="shared" si="40"/>
        <v>8970</v>
      </c>
      <c r="X206" s="50">
        <f t="shared" si="41"/>
        <v>2133.3333333333335</v>
      </c>
      <c r="Y206" s="53">
        <f t="shared" si="42"/>
        <v>0.84541062801932365</v>
      </c>
      <c r="Z206" s="52">
        <f t="shared" si="43"/>
        <v>0.35</v>
      </c>
      <c r="AC206" s="65" t="s">
        <v>1362</v>
      </c>
      <c r="AD206" s="67">
        <v>1</v>
      </c>
      <c r="AE206" s="67">
        <v>9</v>
      </c>
      <c r="AF206" s="67">
        <v>17</v>
      </c>
      <c r="AG206" s="67">
        <v>13</v>
      </c>
      <c r="AH206" s="67">
        <v>0</v>
      </c>
      <c r="AI206" s="67">
        <v>0</v>
      </c>
      <c r="AJ206" s="67">
        <v>0</v>
      </c>
      <c r="AK206" s="67">
        <v>0</v>
      </c>
      <c r="AL206" s="67">
        <v>0</v>
      </c>
      <c r="AM206" s="67">
        <v>0</v>
      </c>
      <c r="AN206" s="67">
        <v>0</v>
      </c>
      <c r="AO206" s="67">
        <v>0</v>
      </c>
      <c r="AP206" s="67">
        <v>0</v>
      </c>
      <c r="AQ206" s="67">
        <v>0</v>
      </c>
      <c r="AR206" s="14">
        <v>40</v>
      </c>
    </row>
    <row r="207" spans="2:44" ht="57.75" customHeight="1">
      <c r="B207" s="42" t="s">
        <v>1125</v>
      </c>
      <c r="C207" s="42" t="str">
        <f t="shared" si="34"/>
        <v>39</v>
      </c>
      <c r="D207" s="71" t="s">
        <v>856</v>
      </c>
      <c r="E207" s="44" t="s">
        <v>944</v>
      </c>
      <c r="F207" s="45" t="str">
        <f>VLOOKUP(D207,'[1]Model List'!D:Y,3,FALSE)</f>
        <v>Apr</v>
      </c>
      <c r="G207" s="54" t="str">
        <f>VLOOKUP(D207,'[1]Model List'!D:Y,5,FALSE)</f>
        <v>MOVABLE</v>
      </c>
      <c r="H207" s="47" t="s">
        <v>1129</v>
      </c>
      <c r="I207" s="47" t="s">
        <v>1127</v>
      </c>
      <c r="J207" s="42" t="s">
        <v>1078</v>
      </c>
      <c r="K207" s="48" t="str">
        <f t="shared" si="33"/>
        <v>0539552010</v>
      </c>
      <c r="L207" s="45"/>
      <c r="M207" s="45"/>
      <c r="N207" s="49">
        <f>VLOOKUP(D207,'[1]Model List'!D:Q,11,FALSE)</f>
        <v>32</v>
      </c>
      <c r="O207" s="49">
        <f t="shared" si="35"/>
        <v>35.555555555555557</v>
      </c>
      <c r="P207" s="50">
        <v>230</v>
      </c>
      <c r="Q207" s="50">
        <v>60</v>
      </c>
      <c r="R207" s="51">
        <f t="shared" si="36"/>
        <v>20</v>
      </c>
      <c r="S207" s="51">
        <v>2</v>
      </c>
      <c r="T207" s="50">
        <f t="shared" si="37"/>
        <v>149.5</v>
      </c>
      <c r="U207" s="52">
        <f t="shared" si="38"/>
        <v>0.76217019695280563</v>
      </c>
      <c r="V207" s="50">
        <f t="shared" si="39"/>
        <v>13800</v>
      </c>
      <c r="W207" s="50">
        <f t="shared" si="40"/>
        <v>8970</v>
      </c>
      <c r="X207" s="50">
        <f t="shared" si="41"/>
        <v>2133.3333333333335</v>
      </c>
      <c r="Y207" s="53">
        <f t="shared" si="42"/>
        <v>0.84541062801932365</v>
      </c>
      <c r="Z207" s="52">
        <f t="shared" si="43"/>
        <v>0.35</v>
      </c>
      <c r="AC207" s="65" t="s">
        <v>1363</v>
      </c>
      <c r="AD207" s="67">
        <v>2</v>
      </c>
      <c r="AE207" s="67">
        <v>10</v>
      </c>
      <c r="AF207" s="67">
        <v>19</v>
      </c>
      <c r="AG207" s="67">
        <v>13</v>
      </c>
      <c r="AH207" s="67">
        <v>0</v>
      </c>
      <c r="AI207" s="67">
        <v>0</v>
      </c>
      <c r="AJ207" s="67">
        <v>0</v>
      </c>
      <c r="AK207" s="67">
        <v>0</v>
      </c>
      <c r="AL207" s="67">
        <v>0</v>
      </c>
      <c r="AM207" s="67">
        <v>0</v>
      </c>
      <c r="AN207" s="67">
        <v>0</v>
      </c>
      <c r="AO207" s="67">
        <v>0</v>
      </c>
      <c r="AP207" s="67">
        <v>0</v>
      </c>
      <c r="AQ207" s="67">
        <v>0</v>
      </c>
      <c r="AR207" s="14">
        <v>44</v>
      </c>
    </row>
    <row r="208" spans="2:44" ht="57.75" customHeight="1">
      <c r="B208" s="42" t="s">
        <v>1125</v>
      </c>
      <c r="C208" s="42" t="str">
        <f t="shared" si="34"/>
        <v>39</v>
      </c>
      <c r="D208" s="70" t="s">
        <v>930</v>
      </c>
      <c r="E208" s="44" t="s">
        <v>944</v>
      </c>
      <c r="F208" s="45" t="str">
        <f>VLOOKUP(D208,'[1]Model List'!D:Y,3,FALSE)</f>
        <v>Apr</v>
      </c>
      <c r="G208" s="54" t="str">
        <f>VLOOKUP(D208,'[1]Model List'!D:Y,5,FALSE)</f>
        <v>MOVABLE</v>
      </c>
      <c r="H208" s="47" t="s">
        <v>1130</v>
      </c>
      <c r="I208" s="47" t="s">
        <v>1131</v>
      </c>
      <c r="J208" s="42" t="s">
        <v>973</v>
      </c>
      <c r="K208" s="48" t="str">
        <f t="shared" si="33"/>
        <v>0539552101</v>
      </c>
      <c r="L208" s="45"/>
      <c r="M208" s="45"/>
      <c r="N208" s="49">
        <f>VLOOKUP(D208,'[1]Model List'!D:Q,11,FALSE)</f>
        <v>26.3</v>
      </c>
      <c r="O208" s="49">
        <f t="shared" si="35"/>
        <v>29.222222222222221</v>
      </c>
      <c r="P208" s="50">
        <v>230</v>
      </c>
      <c r="Q208" s="50">
        <v>60</v>
      </c>
      <c r="R208" s="51">
        <f t="shared" si="36"/>
        <v>20</v>
      </c>
      <c r="S208" s="51">
        <v>2</v>
      </c>
      <c r="T208" s="50">
        <f t="shared" si="37"/>
        <v>149.5</v>
      </c>
      <c r="U208" s="52">
        <f t="shared" si="38"/>
        <v>0.80453363062058714</v>
      </c>
      <c r="V208" s="50">
        <f t="shared" si="39"/>
        <v>13800</v>
      </c>
      <c r="W208" s="50">
        <f t="shared" si="40"/>
        <v>8970</v>
      </c>
      <c r="X208" s="50">
        <f t="shared" si="41"/>
        <v>1753.3333333333333</v>
      </c>
      <c r="Y208" s="53">
        <f t="shared" si="42"/>
        <v>0.87294685990338161</v>
      </c>
      <c r="Z208" s="52">
        <f t="shared" si="43"/>
        <v>0.35</v>
      </c>
      <c r="AC208" s="65" t="s">
        <v>1364</v>
      </c>
      <c r="AD208" s="67">
        <v>6</v>
      </c>
      <c r="AE208" s="67">
        <v>13</v>
      </c>
      <c r="AF208" s="67">
        <v>18</v>
      </c>
      <c r="AG208" s="67">
        <v>20</v>
      </c>
      <c r="AH208" s="67">
        <v>0</v>
      </c>
      <c r="AI208" s="67">
        <v>0</v>
      </c>
      <c r="AJ208" s="67">
        <v>0</v>
      </c>
      <c r="AK208" s="67">
        <v>0</v>
      </c>
      <c r="AL208" s="67">
        <v>0</v>
      </c>
      <c r="AM208" s="67">
        <v>0</v>
      </c>
      <c r="AN208" s="67">
        <v>0</v>
      </c>
      <c r="AO208" s="67">
        <v>0</v>
      </c>
      <c r="AP208" s="67">
        <v>0</v>
      </c>
      <c r="AQ208" s="67">
        <v>0</v>
      </c>
      <c r="AR208" s="14">
        <v>57</v>
      </c>
    </row>
    <row r="209" spans="2:44" ht="57.75" customHeight="1">
      <c r="B209" s="42" t="s">
        <v>1125</v>
      </c>
      <c r="C209" s="42" t="str">
        <f t="shared" si="34"/>
        <v>39</v>
      </c>
      <c r="D209" s="43" t="s">
        <v>904</v>
      </c>
      <c r="E209" s="44" t="s">
        <v>944</v>
      </c>
      <c r="F209" s="45" t="str">
        <f>VLOOKUP(D209,'[1]Model List'!D:Y,3,FALSE)</f>
        <v>Apr</v>
      </c>
      <c r="G209" s="54" t="str">
        <f>VLOOKUP(D209,'[1]Model List'!D:Y,5,FALSE)</f>
        <v>ICING</v>
      </c>
      <c r="H209" s="47" t="s">
        <v>986</v>
      </c>
      <c r="I209" s="47" t="s">
        <v>1132</v>
      </c>
      <c r="J209" s="42" t="s">
        <v>973</v>
      </c>
      <c r="K209" s="48" t="str">
        <f t="shared" si="33"/>
        <v>0539552201</v>
      </c>
      <c r="L209" s="45"/>
      <c r="M209" s="45"/>
      <c r="N209" s="49">
        <f>VLOOKUP(D209,'[1]Model List'!D:Q,11,FALSE)</f>
        <v>26.3</v>
      </c>
      <c r="O209" s="49">
        <f t="shared" si="35"/>
        <v>29.222222222222221</v>
      </c>
      <c r="P209" s="50">
        <v>190</v>
      </c>
      <c r="Q209" s="50">
        <v>30</v>
      </c>
      <c r="R209" s="51">
        <f t="shared" si="36"/>
        <v>10</v>
      </c>
      <c r="S209" s="51">
        <v>2</v>
      </c>
      <c r="T209" s="50">
        <f t="shared" si="37"/>
        <v>123.5</v>
      </c>
      <c r="U209" s="52">
        <f t="shared" si="38"/>
        <v>0.76338281601439495</v>
      </c>
      <c r="V209" s="50">
        <f t="shared" si="39"/>
        <v>5700</v>
      </c>
      <c r="W209" s="50">
        <f t="shared" si="40"/>
        <v>3705</v>
      </c>
      <c r="X209" s="50">
        <f t="shared" si="41"/>
        <v>876.66666666666663</v>
      </c>
      <c r="Y209" s="53">
        <f t="shared" si="42"/>
        <v>0.84619883040935673</v>
      </c>
      <c r="Z209" s="52">
        <f t="shared" si="43"/>
        <v>0.35</v>
      </c>
      <c r="AC209" s="65" t="s">
        <v>1365</v>
      </c>
      <c r="AD209" s="67">
        <v>0</v>
      </c>
      <c r="AE209" s="67">
        <v>2</v>
      </c>
      <c r="AF209" s="67">
        <v>7</v>
      </c>
      <c r="AG209" s="67">
        <v>6</v>
      </c>
      <c r="AH209" s="67">
        <v>0</v>
      </c>
      <c r="AI209" s="67">
        <v>0</v>
      </c>
      <c r="AJ209" s="67">
        <v>0</v>
      </c>
      <c r="AK209" s="67">
        <v>0</v>
      </c>
      <c r="AL209" s="67">
        <v>0</v>
      </c>
      <c r="AM209" s="67">
        <v>0</v>
      </c>
      <c r="AN209" s="67">
        <v>0</v>
      </c>
      <c r="AO209" s="67">
        <v>0</v>
      </c>
      <c r="AP209" s="67">
        <v>0</v>
      </c>
      <c r="AQ209" s="67">
        <v>0</v>
      </c>
      <c r="AR209" s="14">
        <v>15</v>
      </c>
    </row>
    <row r="210" spans="2:44" ht="57.75" customHeight="1">
      <c r="B210" s="42" t="s">
        <v>1125</v>
      </c>
      <c r="C210" s="42" t="str">
        <f t="shared" si="34"/>
        <v>39</v>
      </c>
      <c r="D210" s="43" t="s">
        <v>904</v>
      </c>
      <c r="E210" s="44" t="s">
        <v>944</v>
      </c>
      <c r="F210" s="45" t="str">
        <f>VLOOKUP(D210,'[1]Model List'!D:Y,3,FALSE)</f>
        <v>Apr</v>
      </c>
      <c r="G210" s="54" t="str">
        <f>VLOOKUP(D210,'[1]Model List'!D:Y,5,FALSE)</f>
        <v>ICING</v>
      </c>
      <c r="H210" s="47" t="s">
        <v>988</v>
      </c>
      <c r="I210" s="47" t="s">
        <v>1132</v>
      </c>
      <c r="J210" s="42" t="s">
        <v>1002</v>
      </c>
      <c r="K210" s="48" t="str">
        <f t="shared" si="33"/>
        <v>0539552203</v>
      </c>
      <c r="L210" s="45"/>
      <c r="M210" s="45"/>
      <c r="N210" s="49">
        <f>VLOOKUP(D210,'[1]Model List'!D:Q,11,FALSE)</f>
        <v>26.3</v>
      </c>
      <c r="O210" s="49">
        <f t="shared" si="35"/>
        <v>29.222222222222221</v>
      </c>
      <c r="P210" s="50">
        <v>190</v>
      </c>
      <c r="Q210" s="50">
        <v>30</v>
      </c>
      <c r="R210" s="51">
        <f t="shared" si="36"/>
        <v>10</v>
      </c>
      <c r="S210" s="51">
        <v>2</v>
      </c>
      <c r="T210" s="50">
        <f t="shared" si="37"/>
        <v>123.5</v>
      </c>
      <c r="U210" s="52">
        <f t="shared" si="38"/>
        <v>0.76338281601439495</v>
      </c>
      <c r="V210" s="50">
        <f t="shared" si="39"/>
        <v>5700</v>
      </c>
      <c r="W210" s="50">
        <f t="shared" si="40"/>
        <v>3705</v>
      </c>
      <c r="X210" s="50">
        <f t="shared" si="41"/>
        <v>876.66666666666663</v>
      </c>
      <c r="Y210" s="53">
        <f t="shared" si="42"/>
        <v>0.84619883040935673</v>
      </c>
      <c r="Z210" s="52">
        <f t="shared" si="43"/>
        <v>0.35</v>
      </c>
      <c r="AC210" s="65" t="s">
        <v>1366</v>
      </c>
      <c r="AD210" s="67">
        <v>0</v>
      </c>
      <c r="AE210" s="67">
        <v>0</v>
      </c>
      <c r="AF210" s="67">
        <v>10</v>
      </c>
      <c r="AG210" s="67">
        <v>6</v>
      </c>
      <c r="AH210" s="67">
        <v>0</v>
      </c>
      <c r="AI210" s="67">
        <v>0</v>
      </c>
      <c r="AJ210" s="67">
        <v>0</v>
      </c>
      <c r="AK210" s="67">
        <v>0</v>
      </c>
      <c r="AL210" s="67">
        <v>0</v>
      </c>
      <c r="AM210" s="67">
        <v>0</v>
      </c>
      <c r="AN210" s="67">
        <v>0</v>
      </c>
      <c r="AO210" s="67">
        <v>0</v>
      </c>
      <c r="AP210" s="67">
        <v>0</v>
      </c>
      <c r="AQ210" s="67">
        <v>0</v>
      </c>
      <c r="AR210" s="14">
        <v>16</v>
      </c>
    </row>
    <row r="211" spans="2:44" ht="57.75" customHeight="1">
      <c r="B211" s="42" t="s">
        <v>1125</v>
      </c>
      <c r="C211" s="42" t="str">
        <f t="shared" si="34"/>
        <v>39</v>
      </c>
      <c r="D211" s="43" t="s">
        <v>865</v>
      </c>
      <c r="E211" s="44" t="s">
        <v>944</v>
      </c>
      <c r="F211" s="45" t="str">
        <f>VLOOKUP(D211,'[1]Model List'!D:Y,3,FALSE)</f>
        <v>Apr</v>
      </c>
      <c r="G211" s="54" t="str">
        <f>VLOOKUP(D211,'[1]Model List'!D:Y,5,FALSE)</f>
        <v>MOVABLE</v>
      </c>
      <c r="H211" s="47" t="s">
        <v>986</v>
      </c>
      <c r="I211" s="47" t="s">
        <v>1133</v>
      </c>
      <c r="J211" s="42" t="s">
        <v>973</v>
      </c>
      <c r="K211" s="48" t="str">
        <f t="shared" si="33"/>
        <v>0539551901</v>
      </c>
      <c r="L211" s="45"/>
      <c r="M211" s="45"/>
      <c r="N211" s="49">
        <f>VLOOKUP(D211,'[1]Model List'!D:Q,11,FALSE)</f>
        <v>48.32</v>
      </c>
      <c r="O211" s="49">
        <f t="shared" si="35"/>
        <v>53.68888888888889</v>
      </c>
      <c r="P211" s="50">
        <v>330</v>
      </c>
      <c r="Q211" s="50">
        <v>30</v>
      </c>
      <c r="R211" s="51">
        <f t="shared" si="36"/>
        <v>10</v>
      </c>
      <c r="S211" s="51">
        <v>2</v>
      </c>
      <c r="T211" s="50">
        <f t="shared" si="37"/>
        <v>214.5</v>
      </c>
      <c r="U211" s="52">
        <f t="shared" si="38"/>
        <v>0.74970214970214966</v>
      </c>
      <c r="V211" s="50">
        <f t="shared" si="39"/>
        <v>9900</v>
      </c>
      <c r="W211" s="50">
        <f t="shared" si="40"/>
        <v>6435</v>
      </c>
      <c r="X211" s="50">
        <f t="shared" si="41"/>
        <v>1610.6666666666667</v>
      </c>
      <c r="Y211" s="53">
        <f t="shared" si="42"/>
        <v>0.83730639730639733</v>
      </c>
      <c r="Z211" s="52">
        <f t="shared" si="43"/>
        <v>0.35</v>
      </c>
      <c r="AC211" s="65" t="s">
        <v>1354</v>
      </c>
      <c r="AD211" s="67">
        <v>0</v>
      </c>
      <c r="AE211" s="67">
        <v>2</v>
      </c>
      <c r="AF211" s="67">
        <v>5</v>
      </c>
      <c r="AG211" s="67">
        <v>6</v>
      </c>
      <c r="AH211" s="67">
        <v>0</v>
      </c>
      <c r="AI211" s="67">
        <v>0</v>
      </c>
      <c r="AJ211" s="67">
        <v>0</v>
      </c>
      <c r="AK211" s="67">
        <v>0</v>
      </c>
      <c r="AL211" s="67">
        <v>0</v>
      </c>
      <c r="AM211" s="67">
        <v>0</v>
      </c>
      <c r="AN211" s="67">
        <v>0</v>
      </c>
      <c r="AO211" s="67">
        <v>0</v>
      </c>
      <c r="AP211" s="67">
        <v>0</v>
      </c>
      <c r="AQ211" s="67">
        <v>0</v>
      </c>
      <c r="AR211" s="14">
        <v>13</v>
      </c>
    </row>
    <row r="212" spans="2:44" ht="57.75" customHeight="1">
      <c r="B212" s="42" t="s">
        <v>1125</v>
      </c>
      <c r="C212" s="42" t="str">
        <f t="shared" si="34"/>
        <v>39</v>
      </c>
      <c r="D212" s="43" t="s">
        <v>865</v>
      </c>
      <c r="E212" s="44" t="s">
        <v>944</v>
      </c>
      <c r="F212" s="45" t="str">
        <f>VLOOKUP(D212,'[1]Model List'!D:Y,3,FALSE)</f>
        <v>Apr</v>
      </c>
      <c r="G212" s="54" t="str">
        <f>VLOOKUP(D212,'[1]Model List'!D:Y,5,FALSE)</f>
        <v>MOVABLE</v>
      </c>
      <c r="H212" s="47" t="s">
        <v>984</v>
      </c>
      <c r="I212" s="47" t="s">
        <v>1133</v>
      </c>
      <c r="J212" s="42" t="s">
        <v>995</v>
      </c>
      <c r="K212" s="48" t="str">
        <f t="shared" si="33"/>
        <v>0539551902</v>
      </c>
      <c r="L212" s="45"/>
      <c r="M212" s="45"/>
      <c r="N212" s="49">
        <f>VLOOKUP(D212,'[1]Model List'!D:Q,11,FALSE)</f>
        <v>48.32</v>
      </c>
      <c r="O212" s="49">
        <f t="shared" si="35"/>
        <v>53.68888888888889</v>
      </c>
      <c r="P212" s="50">
        <v>330</v>
      </c>
      <c r="Q212" s="50">
        <v>30</v>
      </c>
      <c r="R212" s="51">
        <f t="shared" si="36"/>
        <v>10</v>
      </c>
      <c r="S212" s="51">
        <v>2</v>
      </c>
      <c r="T212" s="50">
        <f t="shared" si="37"/>
        <v>214.5</v>
      </c>
      <c r="U212" s="52">
        <f t="shared" si="38"/>
        <v>0.74970214970214966</v>
      </c>
      <c r="V212" s="50">
        <f t="shared" si="39"/>
        <v>9900</v>
      </c>
      <c r="W212" s="50">
        <f t="shared" si="40"/>
        <v>6435</v>
      </c>
      <c r="X212" s="50">
        <f t="shared" si="41"/>
        <v>1610.6666666666667</v>
      </c>
      <c r="Y212" s="53">
        <f t="shared" si="42"/>
        <v>0.83730639730639733</v>
      </c>
      <c r="Z212" s="52">
        <f t="shared" si="43"/>
        <v>0.35</v>
      </c>
      <c r="AC212" s="65" t="s">
        <v>1355</v>
      </c>
      <c r="AD212" s="67">
        <v>2</v>
      </c>
      <c r="AE212" s="67">
        <v>1</v>
      </c>
      <c r="AF212" s="67">
        <v>4</v>
      </c>
      <c r="AG212" s="67">
        <v>5</v>
      </c>
      <c r="AH212" s="67">
        <v>0</v>
      </c>
      <c r="AI212" s="67">
        <v>0</v>
      </c>
      <c r="AJ212" s="67">
        <v>0</v>
      </c>
      <c r="AK212" s="67">
        <v>0</v>
      </c>
      <c r="AL212" s="67">
        <v>0</v>
      </c>
      <c r="AM212" s="67">
        <v>0</v>
      </c>
      <c r="AN212" s="67">
        <v>0</v>
      </c>
      <c r="AO212" s="67">
        <v>0</v>
      </c>
      <c r="AP212" s="67">
        <v>0</v>
      </c>
      <c r="AQ212" s="67">
        <v>0</v>
      </c>
      <c r="AR212" s="14">
        <v>12</v>
      </c>
    </row>
    <row r="213" spans="2:44" ht="57.75" customHeight="1">
      <c r="B213" s="42" t="s">
        <v>1125</v>
      </c>
      <c r="C213" s="42" t="str">
        <f t="shared" si="34"/>
        <v>39</v>
      </c>
      <c r="D213" s="43" t="s">
        <v>865</v>
      </c>
      <c r="E213" s="44" t="s">
        <v>944</v>
      </c>
      <c r="F213" s="45" t="str">
        <f>VLOOKUP(D213,'[1]Model List'!D:Y,3,FALSE)</f>
        <v>Apr</v>
      </c>
      <c r="G213" s="54" t="str">
        <f>VLOOKUP(D213,'[1]Model List'!D:Y,5,FALSE)</f>
        <v>MOVABLE</v>
      </c>
      <c r="H213" s="47" t="s">
        <v>980</v>
      </c>
      <c r="I213" s="47" t="s">
        <v>1133</v>
      </c>
      <c r="J213" s="42" t="s">
        <v>1013</v>
      </c>
      <c r="K213" s="48" t="str">
        <f t="shared" si="33"/>
        <v>0539551905</v>
      </c>
      <c r="L213" s="45"/>
      <c r="M213" s="45"/>
      <c r="N213" s="49">
        <f>VLOOKUP(D213,'[1]Model List'!D:Q,11,FALSE)</f>
        <v>48.32</v>
      </c>
      <c r="O213" s="49">
        <f t="shared" si="35"/>
        <v>53.68888888888889</v>
      </c>
      <c r="P213" s="50">
        <v>330</v>
      </c>
      <c r="Q213" s="50">
        <v>30</v>
      </c>
      <c r="R213" s="51">
        <f t="shared" si="36"/>
        <v>10</v>
      </c>
      <c r="S213" s="51">
        <v>2</v>
      </c>
      <c r="T213" s="50">
        <f t="shared" si="37"/>
        <v>214.5</v>
      </c>
      <c r="U213" s="52">
        <f t="shared" si="38"/>
        <v>0.74970214970214966</v>
      </c>
      <c r="V213" s="50">
        <f t="shared" si="39"/>
        <v>9900</v>
      </c>
      <c r="W213" s="50">
        <f t="shared" si="40"/>
        <v>6435</v>
      </c>
      <c r="X213" s="50">
        <f t="shared" si="41"/>
        <v>1610.6666666666667</v>
      </c>
      <c r="Y213" s="53">
        <f t="shared" si="42"/>
        <v>0.83730639730639733</v>
      </c>
      <c r="Z213" s="52">
        <f t="shared" si="43"/>
        <v>0.35</v>
      </c>
      <c r="AC213" s="65" t="s">
        <v>1356</v>
      </c>
      <c r="AD213" s="67">
        <v>0</v>
      </c>
      <c r="AE213" s="67">
        <v>0</v>
      </c>
      <c r="AF213" s="67">
        <v>3</v>
      </c>
      <c r="AG213" s="67">
        <v>4</v>
      </c>
      <c r="AH213" s="67">
        <v>0</v>
      </c>
      <c r="AI213" s="67">
        <v>0</v>
      </c>
      <c r="AJ213" s="67">
        <v>0</v>
      </c>
      <c r="AK213" s="67">
        <v>0</v>
      </c>
      <c r="AL213" s="67">
        <v>0</v>
      </c>
      <c r="AM213" s="67">
        <v>0</v>
      </c>
      <c r="AN213" s="67">
        <v>0</v>
      </c>
      <c r="AO213" s="67">
        <v>0</v>
      </c>
      <c r="AP213" s="67">
        <v>0</v>
      </c>
      <c r="AQ213" s="67">
        <v>0</v>
      </c>
      <c r="AR213" s="14">
        <v>7</v>
      </c>
    </row>
    <row r="214" spans="2:44" ht="57.75" customHeight="1">
      <c r="B214" s="42" t="str">
        <f>VLOOKUP(C214,[1]Cat!C:E,2,FALSE)</f>
        <v>Shorts</v>
      </c>
      <c r="C214" s="42" t="str">
        <f t="shared" si="34"/>
        <v>40</v>
      </c>
      <c r="D214" s="43" t="s">
        <v>886</v>
      </c>
      <c r="E214" s="44" t="s">
        <v>944</v>
      </c>
      <c r="F214" s="45" t="str">
        <f>VLOOKUP(D214,'[1]Model List'!D:Y,3,FALSE)</f>
        <v>May</v>
      </c>
      <c r="G214" s="54" t="str">
        <f>VLOOKUP(D214,'[1]Model List'!D:Y,5,FALSE)</f>
        <v>CORE</v>
      </c>
      <c r="H214" s="47" t="s">
        <v>986</v>
      </c>
      <c r="I214" s="47" t="s">
        <v>1134</v>
      </c>
      <c r="J214" s="42" t="s">
        <v>995</v>
      </c>
      <c r="K214" s="48" t="str">
        <f t="shared" si="33"/>
        <v>0540551302</v>
      </c>
      <c r="L214" s="45"/>
      <c r="M214" s="45"/>
      <c r="N214" s="49">
        <f>VLOOKUP(D214,'[1]Model List'!D:Q,11,FALSE)</f>
        <v>46.4</v>
      </c>
      <c r="O214" s="49">
        <f t="shared" si="35"/>
        <v>51.55555555555555</v>
      </c>
      <c r="P214" s="50">
        <v>330</v>
      </c>
      <c r="Q214" s="50">
        <v>40</v>
      </c>
      <c r="R214" s="51">
        <f t="shared" si="36"/>
        <v>13.333333333333334</v>
      </c>
      <c r="S214" s="51">
        <v>2</v>
      </c>
      <c r="T214" s="50">
        <f t="shared" si="37"/>
        <v>214.5</v>
      </c>
      <c r="U214" s="52">
        <f t="shared" si="38"/>
        <v>0.75964775964775966</v>
      </c>
      <c r="V214" s="50">
        <f t="shared" si="39"/>
        <v>13200</v>
      </c>
      <c r="W214" s="50">
        <f t="shared" si="40"/>
        <v>8580</v>
      </c>
      <c r="X214" s="50">
        <f t="shared" si="41"/>
        <v>2062.2222222222222</v>
      </c>
      <c r="Y214" s="53">
        <f t="shared" si="42"/>
        <v>0.84377104377104373</v>
      </c>
      <c r="Z214" s="52">
        <f t="shared" si="43"/>
        <v>0.35</v>
      </c>
      <c r="AC214" s="65" t="s">
        <v>1367</v>
      </c>
      <c r="AD214" s="67">
        <v>0</v>
      </c>
      <c r="AE214" s="67">
        <v>0</v>
      </c>
      <c r="AF214" s="67">
        <v>0</v>
      </c>
      <c r="AG214" s="67">
        <v>0</v>
      </c>
      <c r="AH214" s="67">
        <v>0</v>
      </c>
      <c r="AI214" s="67">
        <v>1</v>
      </c>
      <c r="AJ214" s="67">
        <v>4</v>
      </c>
      <c r="AK214" s="67">
        <v>10</v>
      </c>
      <c r="AL214" s="67">
        <v>8</v>
      </c>
      <c r="AM214" s="67">
        <v>2</v>
      </c>
      <c r="AN214" s="67">
        <v>0</v>
      </c>
      <c r="AO214" s="67">
        <v>0</v>
      </c>
      <c r="AP214" s="67">
        <v>0</v>
      </c>
      <c r="AQ214" s="67">
        <v>0</v>
      </c>
      <c r="AR214" s="14">
        <v>25</v>
      </c>
    </row>
    <row r="215" spans="2:44" ht="57.75" customHeight="1">
      <c r="B215" s="42" t="str">
        <f>VLOOKUP(C215,[1]Cat!C:E,2,FALSE)</f>
        <v>Shorts</v>
      </c>
      <c r="C215" s="42" t="str">
        <f t="shared" si="34"/>
        <v>40</v>
      </c>
      <c r="D215" s="70" t="s">
        <v>886</v>
      </c>
      <c r="E215" s="44" t="s">
        <v>944</v>
      </c>
      <c r="F215" s="45" t="str">
        <f>VLOOKUP(D215,'[1]Model List'!D:Y,3,FALSE)</f>
        <v>May</v>
      </c>
      <c r="G215" s="54" t="str">
        <f>VLOOKUP(D215,'[1]Model List'!D:Y,5,FALSE)</f>
        <v>CORE</v>
      </c>
      <c r="H215" s="47" t="s">
        <v>1114</v>
      </c>
      <c r="I215" s="47" t="s">
        <v>1134</v>
      </c>
      <c r="J215" s="42" t="s">
        <v>1002</v>
      </c>
      <c r="K215" s="48" t="str">
        <f t="shared" si="33"/>
        <v>0540551303</v>
      </c>
      <c r="L215" s="45"/>
      <c r="M215" s="45"/>
      <c r="N215" s="49">
        <f>VLOOKUP(D215,'[1]Model List'!D:Q,11,FALSE)</f>
        <v>46.4</v>
      </c>
      <c r="O215" s="49">
        <f t="shared" si="35"/>
        <v>51.55555555555555</v>
      </c>
      <c r="P215" s="50">
        <v>330</v>
      </c>
      <c r="Q215" s="50">
        <v>40</v>
      </c>
      <c r="R215" s="51">
        <f t="shared" si="36"/>
        <v>13.333333333333334</v>
      </c>
      <c r="S215" s="51">
        <v>2</v>
      </c>
      <c r="T215" s="50">
        <f t="shared" si="37"/>
        <v>214.5</v>
      </c>
      <c r="U215" s="52">
        <f t="shared" si="38"/>
        <v>0.75964775964775966</v>
      </c>
      <c r="V215" s="50">
        <f t="shared" si="39"/>
        <v>13200</v>
      </c>
      <c r="W215" s="50">
        <f t="shared" si="40"/>
        <v>8580</v>
      </c>
      <c r="X215" s="50">
        <f t="shared" si="41"/>
        <v>2062.2222222222222</v>
      </c>
      <c r="Y215" s="53">
        <f t="shared" si="42"/>
        <v>0.84377104377104373</v>
      </c>
      <c r="Z215" s="52">
        <f t="shared" si="43"/>
        <v>0.35</v>
      </c>
      <c r="AC215" s="65" t="s">
        <v>1368</v>
      </c>
      <c r="AD215" s="67">
        <v>0</v>
      </c>
      <c r="AE215" s="67">
        <v>0</v>
      </c>
      <c r="AF215" s="67">
        <v>0</v>
      </c>
      <c r="AG215" s="67">
        <v>0</v>
      </c>
      <c r="AH215" s="67">
        <v>0</v>
      </c>
      <c r="AI215" s="67">
        <v>4</v>
      </c>
      <c r="AJ215" s="67">
        <v>8</v>
      </c>
      <c r="AK215" s="67">
        <v>11</v>
      </c>
      <c r="AL215" s="67">
        <v>8</v>
      </c>
      <c r="AM215" s="67">
        <v>4</v>
      </c>
      <c r="AN215" s="67">
        <v>0</v>
      </c>
      <c r="AO215" s="67">
        <v>0</v>
      </c>
      <c r="AP215" s="67">
        <v>0</v>
      </c>
      <c r="AQ215" s="67">
        <v>0</v>
      </c>
      <c r="AR215" s="14">
        <v>35</v>
      </c>
    </row>
    <row r="216" spans="2:44" ht="57.75" customHeight="1">
      <c r="B216" s="42" t="str">
        <f>VLOOKUP(C216,[1]Cat!C:E,2,FALSE)</f>
        <v>Shorts</v>
      </c>
      <c r="C216" s="42" t="str">
        <f t="shared" si="34"/>
        <v>40</v>
      </c>
      <c r="D216" s="43" t="s">
        <v>886</v>
      </c>
      <c r="E216" s="44" t="s">
        <v>944</v>
      </c>
      <c r="F216" s="45" t="str">
        <f>VLOOKUP(D216,'[1]Model List'!D:Y,3,FALSE)</f>
        <v>May</v>
      </c>
      <c r="G216" s="54" t="str">
        <f>VLOOKUP(D216,'[1]Model List'!D:Y,5,FALSE)</f>
        <v>CORE</v>
      </c>
      <c r="H216" s="47" t="s">
        <v>1135</v>
      </c>
      <c r="I216" s="47" t="s">
        <v>1134</v>
      </c>
      <c r="J216" s="42" t="s">
        <v>1000</v>
      </c>
      <c r="K216" s="48" t="str">
        <f t="shared" si="33"/>
        <v>0540551304</v>
      </c>
      <c r="L216" s="45"/>
      <c r="M216" s="45"/>
      <c r="N216" s="49">
        <f>VLOOKUP(D216,'[1]Model List'!D:Q,11,FALSE)</f>
        <v>46.4</v>
      </c>
      <c r="O216" s="49">
        <f t="shared" si="35"/>
        <v>51.55555555555555</v>
      </c>
      <c r="P216" s="50">
        <v>330</v>
      </c>
      <c r="Q216" s="50">
        <v>40</v>
      </c>
      <c r="R216" s="51">
        <f t="shared" si="36"/>
        <v>13.333333333333334</v>
      </c>
      <c r="S216" s="51">
        <v>2</v>
      </c>
      <c r="T216" s="50">
        <f t="shared" si="37"/>
        <v>214.5</v>
      </c>
      <c r="U216" s="52">
        <f t="shared" si="38"/>
        <v>0.75964775964775966</v>
      </c>
      <c r="V216" s="50">
        <f t="shared" si="39"/>
        <v>13200</v>
      </c>
      <c r="W216" s="50">
        <f t="shared" si="40"/>
        <v>8580</v>
      </c>
      <c r="X216" s="50">
        <f t="shared" si="41"/>
        <v>2062.2222222222222</v>
      </c>
      <c r="Y216" s="53">
        <f t="shared" si="42"/>
        <v>0.84377104377104373</v>
      </c>
      <c r="Z216" s="52">
        <f t="shared" si="43"/>
        <v>0.35</v>
      </c>
      <c r="AC216" s="65" t="s">
        <v>1369</v>
      </c>
      <c r="AD216" s="67">
        <v>0</v>
      </c>
      <c r="AE216" s="67">
        <v>0</v>
      </c>
      <c r="AF216" s="67">
        <v>0</v>
      </c>
      <c r="AG216" s="67">
        <v>0</v>
      </c>
      <c r="AH216" s="67">
        <v>0</v>
      </c>
      <c r="AI216" s="67">
        <v>7</v>
      </c>
      <c r="AJ216" s="67">
        <v>7</v>
      </c>
      <c r="AK216" s="67">
        <v>10</v>
      </c>
      <c r="AL216" s="67">
        <v>8</v>
      </c>
      <c r="AM216" s="67">
        <v>4</v>
      </c>
      <c r="AN216" s="67">
        <v>0</v>
      </c>
      <c r="AO216" s="67">
        <v>0</v>
      </c>
      <c r="AP216" s="67">
        <v>0</v>
      </c>
      <c r="AQ216" s="67">
        <v>0</v>
      </c>
      <c r="AR216" s="14">
        <v>36</v>
      </c>
    </row>
    <row r="217" spans="2:44" ht="57.75" customHeight="1">
      <c r="B217" s="42" t="str">
        <f>VLOOKUP(C217,[1]Cat!C:E,2,FALSE)</f>
        <v>Shorts</v>
      </c>
      <c r="C217" s="42" t="str">
        <f t="shared" si="34"/>
        <v>40</v>
      </c>
      <c r="D217" s="43" t="s">
        <v>886</v>
      </c>
      <c r="E217" s="44" t="s">
        <v>944</v>
      </c>
      <c r="F217" s="45" t="str">
        <f>VLOOKUP(D217,'[1]Model List'!D:Y,3,FALSE)</f>
        <v>May</v>
      </c>
      <c r="G217" s="54" t="str">
        <f>VLOOKUP(D217,'[1]Model List'!D:Y,5,FALSE)</f>
        <v>CORE</v>
      </c>
      <c r="H217" s="47" t="s">
        <v>1136</v>
      </c>
      <c r="I217" s="47" t="s">
        <v>1134</v>
      </c>
      <c r="J217" s="42" t="s">
        <v>977</v>
      </c>
      <c r="K217" s="48" t="str">
        <f t="shared" si="33"/>
        <v>0540551309</v>
      </c>
      <c r="L217" s="45"/>
      <c r="M217" s="45"/>
      <c r="N217" s="49">
        <f>VLOOKUP(D217,'[1]Model List'!D:Q,11,FALSE)</f>
        <v>46.4</v>
      </c>
      <c r="O217" s="49">
        <f t="shared" si="35"/>
        <v>51.55555555555555</v>
      </c>
      <c r="P217" s="50">
        <v>330</v>
      </c>
      <c r="Q217" s="50">
        <v>40</v>
      </c>
      <c r="R217" s="51">
        <f t="shared" si="36"/>
        <v>13.333333333333334</v>
      </c>
      <c r="S217" s="51">
        <v>2</v>
      </c>
      <c r="T217" s="50">
        <f t="shared" si="37"/>
        <v>214.5</v>
      </c>
      <c r="U217" s="52">
        <f t="shared" si="38"/>
        <v>0.75964775964775966</v>
      </c>
      <c r="V217" s="50">
        <f t="shared" si="39"/>
        <v>13200</v>
      </c>
      <c r="W217" s="50">
        <f t="shared" si="40"/>
        <v>8580</v>
      </c>
      <c r="X217" s="50">
        <f t="shared" si="41"/>
        <v>2062.2222222222222</v>
      </c>
      <c r="Y217" s="53">
        <f t="shared" si="42"/>
        <v>0.84377104377104373</v>
      </c>
      <c r="Z217" s="52">
        <f t="shared" si="43"/>
        <v>0.35</v>
      </c>
      <c r="AC217" s="65" t="s">
        <v>1370</v>
      </c>
      <c r="AD217" s="67">
        <v>0</v>
      </c>
      <c r="AE217" s="67">
        <v>0</v>
      </c>
      <c r="AF217" s="67">
        <v>0</v>
      </c>
      <c r="AG217" s="67">
        <v>0</v>
      </c>
      <c r="AH217" s="67">
        <v>0</v>
      </c>
      <c r="AI217" s="67">
        <v>7</v>
      </c>
      <c r="AJ217" s="67">
        <v>8</v>
      </c>
      <c r="AK217" s="67">
        <v>11</v>
      </c>
      <c r="AL217" s="67">
        <v>7</v>
      </c>
      <c r="AM217" s="67">
        <v>2</v>
      </c>
      <c r="AN217" s="67">
        <v>0</v>
      </c>
      <c r="AO217" s="67">
        <v>0</v>
      </c>
      <c r="AP217" s="67">
        <v>0</v>
      </c>
      <c r="AQ217" s="67">
        <v>0</v>
      </c>
      <c r="AR217" s="14">
        <v>35</v>
      </c>
    </row>
    <row r="218" spans="2:44" ht="57.75" customHeight="1">
      <c r="B218" s="42" t="str">
        <f>VLOOKUP(C218,[1]Cat!C:E,2,FALSE)</f>
        <v>Shorts</v>
      </c>
      <c r="C218" s="42" t="str">
        <f t="shared" si="34"/>
        <v>40</v>
      </c>
      <c r="D218" s="43" t="s">
        <v>870</v>
      </c>
      <c r="E218" s="44" t="s">
        <v>944</v>
      </c>
      <c r="F218" s="45" t="str">
        <f>VLOOKUP(D218,'[1]Model List'!D:Y,3,FALSE)</f>
        <v>May</v>
      </c>
      <c r="G218" s="54" t="str">
        <f>VLOOKUP(D218,'[1]Model List'!D:Y,5,FALSE)</f>
        <v>CORE</v>
      </c>
      <c r="H218" s="47" t="s">
        <v>1111</v>
      </c>
      <c r="I218" s="47" t="s">
        <v>1137</v>
      </c>
      <c r="J218" s="42" t="s">
        <v>973</v>
      </c>
      <c r="K218" s="48" t="str">
        <f t="shared" si="33"/>
        <v>0540551401</v>
      </c>
      <c r="L218" s="45"/>
      <c r="M218" s="45"/>
      <c r="N218" s="49">
        <f>VLOOKUP(D218,'[1]Model List'!D:Q,11,FALSE)</f>
        <v>48.2</v>
      </c>
      <c r="O218" s="49">
        <f t="shared" si="35"/>
        <v>53.555555555555557</v>
      </c>
      <c r="P218" s="50">
        <v>330</v>
      </c>
      <c r="Q218" s="50">
        <v>40</v>
      </c>
      <c r="R218" s="51">
        <f t="shared" si="36"/>
        <v>13.333333333333334</v>
      </c>
      <c r="S218" s="51">
        <v>2</v>
      </c>
      <c r="T218" s="50">
        <f t="shared" si="37"/>
        <v>214.5</v>
      </c>
      <c r="U218" s="52">
        <f t="shared" si="38"/>
        <v>0.75032375032375043</v>
      </c>
      <c r="V218" s="50">
        <f t="shared" si="39"/>
        <v>13200</v>
      </c>
      <c r="W218" s="50">
        <f t="shared" si="40"/>
        <v>8580</v>
      </c>
      <c r="X218" s="50">
        <f t="shared" si="41"/>
        <v>2142.2222222222222</v>
      </c>
      <c r="Y218" s="53">
        <f t="shared" si="42"/>
        <v>0.83771043771043774</v>
      </c>
      <c r="Z218" s="52">
        <f t="shared" si="43"/>
        <v>0.35</v>
      </c>
      <c r="AC218" s="65" t="s">
        <v>1371</v>
      </c>
      <c r="AD218" s="67">
        <v>0</v>
      </c>
      <c r="AE218" s="67">
        <v>0</v>
      </c>
      <c r="AF218" s="67">
        <v>0</v>
      </c>
      <c r="AG218" s="67">
        <v>0</v>
      </c>
      <c r="AH218" s="67">
        <v>0</v>
      </c>
      <c r="AI218" s="67">
        <v>2</v>
      </c>
      <c r="AJ218" s="67">
        <v>2</v>
      </c>
      <c r="AK218" s="67">
        <v>3</v>
      </c>
      <c r="AL218" s="67">
        <v>7</v>
      </c>
      <c r="AM218" s="67">
        <v>3</v>
      </c>
      <c r="AN218" s="67">
        <v>0</v>
      </c>
      <c r="AO218" s="67">
        <v>0</v>
      </c>
      <c r="AP218" s="67">
        <v>0</v>
      </c>
      <c r="AQ218" s="67">
        <v>0</v>
      </c>
      <c r="AR218" s="14">
        <v>17</v>
      </c>
    </row>
    <row r="219" spans="2:44" ht="57.75" customHeight="1">
      <c r="B219" s="42" t="str">
        <f>VLOOKUP(C219,[1]Cat!C:E,2,FALSE)</f>
        <v>Shorts</v>
      </c>
      <c r="C219" s="42" t="str">
        <f t="shared" si="34"/>
        <v>40</v>
      </c>
      <c r="D219" s="43" t="s">
        <v>870</v>
      </c>
      <c r="E219" s="44" t="s">
        <v>944</v>
      </c>
      <c r="F219" s="45" t="str">
        <f>VLOOKUP(D219,'[1]Model List'!D:Y,3,FALSE)</f>
        <v>May</v>
      </c>
      <c r="G219" s="54" t="str">
        <f>VLOOKUP(D219,'[1]Model List'!D:Y,5,FALSE)</f>
        <v>CORE</v>
      </c>
      <c r="H219" s="47" t="s">
        <v>1135</v>
      </c>
      <c r="I219" s="47" t="s">
        <v>1137</v>
      </c>
      <c r="J219" s="42" t="s">
        <v>995</v>
      </c>
      <c r="K219" s="48" t="str">
        <f t="shared" si="33"/>
        <v>0540551402</v>
      </c>
      <c r="L219" s="45"/>
      <c r="M219" s="45"/>
      <c r="N219" s="49">
        <f>VLOOKUP(D219,'[1]Model List'!D:Q,11,FALSE)</f>
        <v>48.2</v>
      </c>
      <c r="O219" s="49">
        <f t="shared" si="35"/>
        <v>53.555555555555557</v>
      </c>
      <c r="P219" s="50">
        <v>330</v>
      </c>
      <c r="Q219" s="50">
        <v>40</v>
      </c>
      <c r="R219" s="51">
        <f t="shared" si="36"/>
        <v>13.333333333333334</v>
      </c>
      <c r="S219" s="51">
        <v>2</v>
      </c>
      <c r="T219" s="50">
        <f t="shared" si="37"/>
        <v>214.5</v>
      </c>
      <c r="U219" s="52">
        <f t="shared" si="38"/>
        <v>0.75032375032375043</v>
      </c>
      <c r="V219" s="50">
        <f t="shared" si="39"/>
        <v>13200</v>
      </c>
      <c r="W219" s="50">
        <f t="shared" si="40"/>
        <v>8580</v>
      </c>
      <c r="X219" s="50">
        <f t="shared" si="41"/>
        <v>2142.2222222222222</v>
      </c>
      <c r="Y219" s="53">
        <f t="shared" si="42"/>
        <v>0.83771043771043774</v>
      </c>
      <c r="Z219" s="52">
        <f t="shared" si="43"/>
        <v>0.35</v>
      </c>
      <c r="AC219" s="65" t="s">
        <v>1372</v>
      </c>
      <c r="AD219" s="67">
        <v>0</v>
      </c>
      <c r="AE219" s="67">
        <v>0</v>
      </c>
      <c r="AF219" s="67">
        <v>0</v>
      </c>
      <c r="AG219" s="67">
        <v>0</v>
      </c>
      <c r="AH219" s="67">
        <v>0</v>
      </c>
      <c r="AI219" s="67">
        <v>2</v>
      </c>
      <c r="AJ219" s="67">
        <v>5</v>
      </c>
      <c r="AK219" s="67">
        <v>6</v>
      </c>
      <c r="AL219" s="67">
        <v>10</v>
      </c>
      <c r="AM219" s="67">
        <v>5</v>
      </c>
      <c r="AN219" s="67">
        <v>0</v>
      </c>
      <c r="AO219" s="67">
        <v>0</v>
      </c>
      <c r="AP219" s="67">
        <v>0</v>
      </c>
      <c r="AQ219" s="67">
        <v>0</v>
      </c>
      <c r="AR219" s="14">
        <v>28</v>
      </c>
    </row>
    <row r="220" spans="2:44" ht="57.75" customHeight="1">
      <c r="B220" s="42" t="str">
        <f>VLOOKUP(C220,[1]Cat!C:E,2,FALSE)</f>
        <v>Shorts</v>
      </c>
      <c r="C220" s="42" t="str">
        <f t="shared" si="34"/>
        <v>40</v>
      </c>
      <c r="D220" s="43" t="s">
        <v>870</v>
      </c>
      <c r="E220" s="44" t="s">
        <v>944</v>
      </c>
      <c r="F220" s="45" t="str">
        <f>VLOOKUP(D220,'[1]Model List'!D:Y,3,FALSE)</f>
        <v>May</v>
      </c>
      <c r="G220" s="54" t="str">
        <f>VLOOKUP(D220,'[1]Model List'!D:Y,5,FALSE)</f>
        <v>CORE</v>
      </c>
      <c r="H220" s="47" t="s">
        <v>988</v>
      </c>
      <c r="I220" s="47" t="s">
        <v>1137</v>
      </c>
      <c r="J220" s="42" t="s">
        <v>1000</v>
      </c>
      <c r="K220" s="48" t="str">
        <f t="shared" si="33"/>
        <v>0540551404</v>
      </c>
      <c r="L220" s="45"/>
      <c r="M220" s="45"/>
      <c r="N220" s="49">
        <f>VLOOKUP(D220,'[1]Model List'!D:Q,11,FALSE)</f>
        <v>48.2</v>
      </c>
      <c r="O220" s="49">
        <f t="shared" si="35"/>
        <v>53.555555555555557</v>
      </c>
      <c r="P220" s="50">
        <v>330</v>
      </c>
      <c r="Q220" s="50">
        <v>40</v>
      </c>
      <c r="R220" s="51">
        <f t="shared" si="36"/>
        <v>13.333333333333334</v>
      </c>
      <c r="S220" s="51">
        <v>2</v>
      </c>
      <c r="T220" s="50">
        <f t="shared" si="37"/>
        <v>214.5</v>
      </c>
      <c r="U220" s="52">
        <f t="shared" si="38"/>
        <v>0.75032375032375043</v>
      </c>
      <c r="V220" s="50">
        <f t="shared" si="39"/>
        <v>13200</v>
      </c>
      <c r="W220" s="50">
        <f t="shared" si="40"/>
        <v>8580</v>
      </c>
      <c r="X220" s="50">
        <f t="shared" si="41"/>
        <v>2142.2222222222222</v>
      </c>
      <c r="Y220" s="53">
        <f t="shared" si="42"/>
        <v>0.83771043771043774</v>
      </c>
      <c r="Z220" s="52">
        <f t="shared" si="43"/>
        <v>0.35</v>
      </c>
      <c r="AC220" s="65" t="s">
        <v>1373</v>
      </c>
      <c r="AD220" s="67">
        <v>0</v>
      </c>
      <c r="AE220" s="67">
        <v>0</v>
      </c>
      <c r="AF220" s="67">
        <v>0</v>
      </c>
      <c r="AG220" s="67">
        <v>0</v>
      </c>
      <c r="AH220" s="67">
        <v>0</v>
      </c>
      <c r="AI220" s="67">
        <v>4</v>
      </c>
      <c r="AJ220" s="67">
        <v>7</v>
      </c>
      <c r="AK220" s="67">
        <v>8</v>
      </c>
      <c r="AL220" s="67">
        <v>9</v>
      </c>
      <c r="AM220" s="67">
        <v>6</v>
      </c>
      <c r="AN220" s="67">
        <v>0</v>
      </c>
      <c r="AO220" s="67">
        <v>0</v>
      </c>
      <c r="AP220" s="67">
        <v>0</v>
      </c>
      <c r="AQ220" s="67">
        <v>0</v>
      </c>
      <c r="AR220" s="14">
        <v>34</v>
      </c>
    </row>
    <row r="221" spans="2:44" ht="57.75" customHeight="1">
      <c r="B221" s="42" t="str">
        <f>VLOOKUP(C221,[1]Cat!C:E,2,FALSE)</f>
        <v>Shorts</v>
      </c>
      <c r="C221" s="42" t="str">
        <f t="shared" si="34"/>
        <v>40</v>
      </c>
      <c r="D221" s="43" t="s">
        <v>899</v>
      </c>
      <c r="E221" s="44" t="s">
        <v>944</v>
      </c>
      <c r="F221" s="45" t="str">
        <f>VLOOKUP(D221,'[1]Model List'!D:Y,3,FALSE)</f>
        <v>May</v>
      </c>
      <c r="G221" s="54" t="str">
        <f>VLOOKUP(D221,'[1]Model List'!D:Y,5,FALSE)</f>
        <v>CORE</v>
      </c>
      <c r="H221" s="47" t="s">
        <v>1114</v>
      </c>
      <c r="I221" s="47" t="s">
        <v>1138</v>
      </c>
      <c r="J221" s="42" t="s">
        <v>973</v>
      </c>
      <c r="K221" s="48" t="str">
        <f t="shared" si="33"/>
        <v>0540551501</v>
      </c>
      <c r="L221" s="45"/>
      <c r="M221" s="45"/>
      <c r="N221" s="49">
        <f>VLOOKUP(D221,'[1]Model List'!D:Q,11,FALSE)</f>
        <v>47.3</v>
      </c>
      <c r="O221" s="49">
        <f t="shared" si="35"/>
        <v>52.55555555555555</v>
      </c>
      <c r="P221" s="50">
        <v>330</v>
      </c>
      <c r="Q221" s="50">
        <v>40</v>
      </c>
      <c r="R221" s="51">
        <f t="shared" si="36"/>
        <v>13.333333333333334</v>
      </c>
      <c r="S221" s="51">
        <v>2</v>
      </c>
      <c r="T221" s="50">
        <f t="shared" si="37"/>
        <v>214.5</v>
      </c>
      <c r="U221" s="52">
        <f t="shared" si="38"/>
        <v>0.75498575498575504</v>
      </c>
      <c r="V221" s="50">
        <f t="shared" si="39"/>
        <v>13200</v>
      </c>
      <c r="W221" s="50">
        <f t="shared" si="40"/>
        <v>8580</v>
      </c>
      <c r="X221" s="50">
        <f t="shared" si="41"/>
        <v>2102.2222222222222</v>
      </c>
      <c r="Y221" s="53">
        <f t="shared" si="42"/>
        <v>0.84074074074074079</v>
      </c>
      <c r="Z221" s="52">
        <f t="shared" si="43"/>
        <v>0.35</v>
      </c>
      <c r="AC221" s="65" t="s">
        <v>1374</v>
      </c>
      <c r="AD221" s="67">
        <v>8</v>
      </c>
      <c r="AE221" s="67">
        <v>17</v>
      </c>
      <c r="AF221" s="67">
        <v>11</v>
      </c>
      <c r="AG221" s="67">
        <v>0</v>
      </c>
      <c r="AH221" s="67">
        <v>0</v>
      </c>
      <c r="AI221" s="67">
        <v>0</v>
      </c>
      <c r="AJ221" s="67">
        <v>0</v>
      </c>
      <c r="AK221" s="67">
        <v>0</v>
      </c>
      <c r="AL221" s="67">
        <v>0</v>
      </c>
      <c r="AM221" s="67">
        <v>0</v>
      </c>
      <c r="AN221" s="67">
        <v>0</v>
      </c>
      <c r="AO221" s="67">
        <v>0</v>
      </c>
      <c r="AP221" s="67">
        <v>0</v>
      </c>
      <c r="AQ221" s="67">
        <v>0</v>
      </c>
      <c r="AR221" s="14">
        <v>36</v>
      </c>
    </row>
    <row r="222" spans="2:44" ht="57.75" customHeight="1">
      <c r="B222" s="42" t="str">
        <f>VLOOKUP(C222,[1]Cat!C:E,2,FALSE)</f>
        <v>Shorts</v>
      </c>
      <c r="C222" s="42" t="str">
        <f t="shared" si="34"/>
        <v>40</v>
      </c>
      <c r="D222" s="43" t="s">
        <v>899</v>
      </c>
      <c r="E222" s="44" t="s">
        <v>944</v>
      </c>
      <c r="F222" s="45" t="str">
        <f>VLOOKUP(D222,'[1]Model List'!D:Y,3,FALSE)</f>
        <v>May</v>
      </c>
      <c r="G222" s="54" t="str">
        <f>VLOOKUP(D222,'[1]Model List'!D:Y,5,FALSE)</f>
        <v>CORE</v>
      </c>
      <c r="H222" s="47" t="s">
        <v>1135</v>
      </c>
      <c r="I222" s="47" t="s">
        <v>1138</v>
      </c>
      <c r="J222" s="42" t="s">
        <v>995</v>
      </c>
      <c r="K222" s="48" t="str">
        <f t="shared" si="33"/>
        <v>0540551502</v>
      </c>
      <c r="L222" s="45"/>
      <c r="M222" s="45"/>
      <c r="N222" s="49">
        <f>VLOOKUP(D222,'[1]Model List'!D:Q,11,FALSE)</f>
        <v>47.3</v>
      </c>
      <c r="O222" s="49">
        <f t="shared" si="35"/>
        <v>52.55555555555555</v>
      </c>
      <c r="P222" s="50">
        <v>330</v>
      </c>
      <c r="Q222" s="50">
        <v>40</v>
      </c>
      <c r="R222" s="51">
        <f t="shared" si="36"/>
        <v>13.333333333333334</v>
      </c>
      <c r="S222" s="51">
        <v>2</v>
      </c>
      <c r="T222" s="50">
        <f t="shared" si="37"/>
        <v>214.5</v>
      </c>
      <c r="U222" s="52">
        <f t="shared" si="38"/>
        <v>0.75498575498575504</v>
      </c>
      <c r="V222" s="50">
        <f t="shared" si="39"/>
        <v>13200</v>
      </c>
      <c r="W222" s="50">
        <f t="shared" si="40"/>
        <v>8580</v>
      </c>
      <c r="X222" s="50">
        <f t="shared" si="41"/>
        <v>2102.2222222222222</v>
      </c>
      <c r="Y222" s="53">
        <f t="shared" si="42"/>
        <v>0.84074074074074079</v>
      </c>
      <c r="Z222" s="52">
        <f t="shared" si="43"/>
        <v>0.35</v>
      </c>
      <c r="AC222" s="65" t="s">
        <v>1375</v>
      </c>
      <c r="AD222" s="67">
        <v>6</v>
      </c>
      <c r="AE222" s="67">
        <v>16</v>
      </c>
      <c r="AF222" s="67">
        <v>12</v>
      </c>
      <c r="AG222" s="67">
        <v>0</v>
      </c>
      <c r="AH222" s="67">
        <v>0</v>
      </c>
      <c r="AI222" s="67">
        <v>0</v>
      </c>
      <c r="AJ222" s="67">
        <v>0</v>
      </c>
      <c r="AK222" s="67">
        <v>0</v>
      </c>
      <c r="AL222" s="67">
        <v>0</v>
      </c>
      <c r="AM222" s="67">
        <v>0</v>
      </c>
      <c r="AN222" s="67">
        <v>0</v>
      </c>
      <c r="AO222" s="67">
        <v>0</v>
      </c>
      <c r="AP222" s="67">
        <v>0</v>
      </c>
      <c r="AQ222" s="67">
        <v>0</v>
      </c>
      <c r="AR222" s="14">
        <v>34</v>
      </c>
    </row>
    <row r="223" spans="2:44" ht="57.75" customHeight="1">
      <c r="B223" s="42" t="str">
        <f>VLOOKUP(C223,[1]Cat!C:E,2,FALSE)</f>
        <v>Shorts</v>
      </c>
      <c r="C223" s="42" t="str">
        <f t="shared" si="34"/>
        <v>40</v>
      </c>
      <c r="D223" s="43" t="s">
        <v>899</v>
      </c>
      <c r="E223" s="44" t="s">
        <v>944</v>
      </c>
      <c r="F223" s="45" t="str">
        <f>VLOOKUP(D223,'[1]Model List'!D:Y,3,FALSE)</f>
        <v>May</v>
      </c>
      <c r="G223" s="54" t="str">
        <f>VLOOKUP(D223,'[1]Model List'!D:Y,5,FALSE)</f>
        <v>CORE</v>
      </c>
      <c r="H223" s="47" t="s">
        <v>988</v>
      </c>
      <c r="I223" s="47" t="s">
        <v>1138</v>
      </c>
      <c r="J223" s="42" t="s">
        <v>1013</v>
      </c>
      <c r="K223" s="48" t="str">
        <f t="shared" si="33"/>
        <v>0540551505</v>
      </c>
      <c r="L223" s="45"/>
      <c r="M223" s="45"/>
      <c r="N223" s="49">
        <f>VLOOKUP(D223,'[1]Model List'!D:Q,11,FALSE)</f>
        <v>47.3</v>
      </c>
      <c r="O223" s="49">
        <f t="shared" si="35"/>
        <v>52.55555555555555</v>
      </c>
      <c r="P223" s="50">
        <v>330</v>
      </c>
      <c r="Q223" s="50">
        <v>40</v>
      </c>
      <c r="R223" s="51">
        <f t="shared" si="36"/>
        <v>13.333333333333334</v>
      </c>
      <c r="S223" s="51">
        <v>2</v>
      </c>
      <c r="T223" s="50">
        <f t="shared" si="37"/>
        <v>214.5</v>
      </c>
      <c r="U223" s="52">
        <f t="shared" si="38"/>
        <v>0.75498575498575504</v>
      </c>
      <c r="V223" s="50">
        <f t="shared" si="39"/>
        <v>13200</v>
      </c>
      <c r="W223" s="50">
        <f t="shared" si="40"/>
        <v>8580</v>
      </c>
      <c r="X223" s="50">
        <f t="shared" si="41"/>
        <v>2102.2222222222222</v>
      </c>
      <c r="Y223" s="53">
        <f t="shared" si="42"/>
        <v>0.84074074074074079</v>
      </c>
      <c r="Z223" s="52">
        <f t="shared" si="43"/>
        <v>0.35</v>
      </c>
      <c r="AC223" s="65" t="s">
        <v>1376</v>
      </c>
      <c r="AD223" s="67">
        <v>7</v>
      </c>
      <c r="AE223" s="67">
        <v>15</v>
      </c>
      <c r="AF223" s="67">
        <v>5</v>
      </c>
      <c r="AG223" s="67">
        <v>0</v>
      </c>
      <c r="AH223" s="67">
        <v>0</v>
      </c>
      <c r="AI223" s="67">
        <v>0</v>
      </c>
      <c r="AJ223" s="67">
        <v>0</v>
      </c>
      <c r="AK223" s="67">
        <v>0</v>
      </c>
      <c r="AL223" s="67">
        <v>0</v>
      </c>
      <c r="AM223" s="67">
        <v>0</v>
      </c>
      <c r="AN223" s="67">
        <v>0</v>
      </c>
      <c r="AO223" s="67">
        <v>0</v>
      </c>
      <c r="AP223" s="67">
        <v>0</v>
      </c>
      <c r="AQ223" s="67">
        <v>0</v>
      </c>
      <c r="AR223" s="14">
        <v>27</v>
      </c>
    </row>
    <row r="224" spans="2:44" ht="57.75" customHeight="1">
      <c r="B224" s="42" t="str">
        <f>VLOOKUP(C224,[1]Cat!C:E,2,FALSE)</f>
        <v>Shorts</v>
      </c>
      <c r="C224" s="42" t="str">
        <f t="shared" si="34"/>
        <v>40</v>
      </c>
      <c r="D224" s="70" t="s">
        <v>926</v>
      </c>
      <c r="E224" s="44" t="s">
        <v>944</v>
      </c>
      <c r="F224" s="45" t="str">
        <f>VLOOKUP(D224,'[1]Model List'!D:Y,3,FALSE)</f>
        <v>Apr</v>
      </c>
      <c r="G224" s="54" t="str">
        <f>VLOOKUP(D224,'[1]Model List'!D:Y,5,FALSE)</f>
        <v>MOVABLE</v>
      </c>
      <c r="H224" s="47" t="s">
        <v>1139</v>
      </c>
      <c r="I224" s="47" t="s">
        <v>1140</v>
      </c>
      <c r="J224" s="42" t="s">
        <v>973</v>
      </c>
      <c r="K224" s="48" t="str">
        <f t="shared" si="33"/>
        <v>0540555401</v>
      </c>
      <c r="L224" s="45"/>
      <c r="M224" s="45"/>
      <c r="N224" s="49">
        <f>VLOOKUP(D224,'[1]Model List'!D:Q,11,FALSE)</f>
        <v>55.87</v>
      </c>
      <c r="O224" s="49">
        <f t="shared" si="35"/>
        <v>62.077777777777776</v>
      </c>
      <c r="P224" s="50">
        <v>330</v>
      </c>
      <c r="Q224" s="50">
        <v>50</v>
      </c>
      <c r="R224" s="51">
        <f t="shared" si="36"/>
        <v>16.666666666666668</v>
      </c>
      <c r="S224" s="51">
        <v>2</v>
      </c>
      <c r="T224" s="50">
        <f t="shared" si="37"/>
        <v>214.5</v>
      </c>
      <c r="U224" s="52">
        <f t="shared" si="38"/>
        <v>0.71059311059311059</v>
      </c>
      <c r="V224" s="50">
        <f t="shared" si="39"/>
        <v>16500</v>
      </c>
      <c r="W224" s="50">
        <f t="shared" si="40"/>
        <v>10725</v>
      </c>
      <c r="X224" s="50">
        <f t="shared" si="41"/>
        <v>3103.8888888888887</v>
      </c>
      <c r="Y224" s="53">
        <f t="shared" si="42"/>
        <v>0.81188552188552188</v>
      </c>
      <c r="Z224" s="52">
        <f t="shared" si="43"/>
        <v>0.35</v>
      </c>
      <c r="AC224" s="65" t="s">
        <v>1380</v>
      </c>
      <c r="AD224" s="67">
        <v>11</v>
      </c>
      <c r="AE224" s="67">
        <v>19</v>
      </c>
      <c r="AF224" s="67">
        <v>15</v>
      </c>
      <c r="AG224" s="67">
        <v>0</v>
      </c>
      <c r="AH224" s="67">
        <v>0</v>
      </c>
      <c r="AI224" s="67">
        <v>0</v>
      </c>
      <c r="AJ224" s="67">
        <v>0</v>
      </c>
      <c r="AK224" s="67">
        <v>0</v>
      </c>
      <c r="AL224" s="67">
        <v>0</v>
      </c>
      <c r="AM224" s="67">
        <v>0</v>
      </c>
      <c r="AN224" s="67">
        <v>0</v>
      </c>
      <c r="AO224" s="67">
        <v>0</v>
      </c>
      <c r="AP224" s="67">
        <v>0</v>
      </c>
      <c r="AQ224" s="67">
        <v>0</v>
      </c>
      <c r="AR224" s="14">
        <v>45</v>
      </c>
    </row>
    <row r="225" spans="2:44" ht="57.75" customHeight="1">
      <c r="B225" s="42" t="str">
        <f>VLOOKUP(C225,[1]Cat!C:E,2,FALSE)</f>
        <v>Shorts</v>
      </c>
      <c r="C225" s="42" t="str">
        <f t="shared" si="34"/>
        <v>40</v>
      </c>
      <c r="D225" s="43" t="s">
        <v>902</v>
      </c>
      <c r="E225" s="44" t="s">
        <v>944</v>
      </c>
      <c r="F225" s="45" t="str">
        <f>VLOOKUP(D225,'[1]Model List'!D:Y,3,FALSE)</f>
        <v>Apr</v>
      </c>
      <c r="G225" s="54" t="str">
        <f>VLOOKUP(D225,'[1]Model List'!D:Y,5,FALSE)</f>
        <v>MOVABLE</v>
      </c>
      <c r="H225" s="47" t="s">
        <v>1141</v>
      </c>
      <c r="I225" s="47" t="s">
        <v>1142</v>
      </c>
      <c r="J225" s="42" t="s">
        <v>973</v>
      </c>
      <c r="K225" s="48" t="str">
        <f t="shared" si="33"/>
        <v>0540555501</v>
      </c>
      <c r="L225" s="45"/>
      <c r="M225" s="45"/>
      <c r="N225" s="49">
        <f>VLOOKUP(D225,'[1]Model List'!D:Q,11,FALSE)</f>
        <v>56.7</v>
      </c>
      <c r="O225" s="49">
        <f t="shared" si="35"/>
        <v>63</v>
      </c>
      <c r="P225" s="50">
        <v>360</v>
      </c>
      <c r="Q225" s="50">
        <v>50</v>
      </c>
      <c r="R225" s="51">
        <f t="shared" si="36"/>
        <v>16.666666666666668</v>
      </c>
      <c r="S225" s="51">
        <v>2</v>
      </c>
      <c r="T225" s="50">
        <f t="shared" si="37"/>
        <v>234</v>
      </c>
      <c r="U225" s="52">
        <f t="shared" si="38"/>
        <v>0.73076923076923073</v>
      </c>
      <c r="V225" s="50">
        <f t="shared" si="39"/>
        <v>18000</v>
      </c>
      <c r="W225" s="50">
        <f t="shared" si="40"/>
        <v>11700</v>
      </c>
      <c r="X225" s="50">
        <f t="shared" si="41"/>
        <v>3150</v>
      </c>
      <c r="Y225" s="53">
        <f t="shared" si="42"/>
        <v>0.82499999999999996</v>
      </c>
      <c r="Z225" s="52">
        <f t="shared" si="43"/>
        <v>0.35</v>
      </c>
      <c r="AC225" s="65" t="s">
        <v>1381</v>
      </c>
      <c r="AD225" s="67">
        <v>10</v>
      </c>
      <c r="AE225" s="67">
        <v>17</v>
      </c>
      <c r="AF225" s="67">
        <v>16</v>
      </c>
      <c r="AG225" s="67">
        <v>0</v>
      </c>
      <c r="AH225" s="67">
        <v>0</v>
      </c>
      <c r="AI225" s="67">
        <v>0</v>
      </c>
      <c r="AJ225" s="67">
        <v>0</v>
      </c>
      <c r="AK225" s="67">
        <v>0</v>
      </c>
      <c r="AL225" s="67">
        <v>0</v>
      </c>
      <c r="AM225" s="67">
        <v>0</v>
      </c>
      <c r="AN225" s="67">
        <v>0</v>
      </c>
      <c r="AO225" s="67">
        <v>0</v>
      </c>
      <c r="AP225" s="67">
        <v>0</v>
      </c>
      <c r="AQ225" s="67">
        <v>0</v>
      </c>
      <c r="AR225" s="14">
        <v>43</v>
      </c>
    </row>
    <row r="226" spans="2:44" ht="57.75" customHeight="1">
      <c r="B226" s="42" t="str">
        <f>VLOOKUP(C226,[1]Cat!C:E,2,FALSE)</f>
        <v>Shorts</v>
      </c>
      <c r="C226" s="42" t="str">
        <f t="shared" si="34"/>
        <v>40</v>
      </c>
      <c r="D226" s="70" t="s">
        <v>902</v>
      </c>
      <c r="E226" s="44" t="s">
        <v>944</v>
      </c>
      <c r="F226" s="45" t="str">
        <f>VLOOKUP(D226,'[1]Model List'!D:Y,3,FALSE)</f>
        <v>Apr</v>
      </c>
      <c r="G226" s="54" t="str">
        <f>VLOOKUP(D226,'[1]Model List'!D:Y,5,FALSE)</f>
        <v>MOVABLE</v>
      </c>
      <c r="H226" s="47" t="s">
        <v>1023</v>
      </c>
      <c r="I226" s="47" t="s">
        <v>1142</v>
      </c>
      <c r="J226" s="42" t="s">
        <v>1000</v>
      </c>
      <c r="K226" s="48" t="str">
        <f t="shared" si="33"/>
        <v>0540555504</v>
      </c>
      <c r="L226" s="45"/>
      <c r="M226" s="45"/>
      <c r="N226" s="49">
        <f>VLOOKUP(D226,'[1]Model List'!D:Q,11,FALSE)</f>
        <v>56.7</v>
      </c>
      <c r="O226" s="49">
        <f t="shared" si="35"/>
        <v>63</v>
      </c>
      <c r="P226" s="50">
        <v>360</v>
      </c>
      <c r="Q226" s="50">
        <v>50</v>
      </c>
      <c r="R226" s="51">
        <f t="shared" si="36"/>
        <v>16.666666666666668</v>
      </c>
      <c r="S226" s="51">
        <v>2</v>
      </c>
      <c r="T226" s="50">
        <f t="shared" si="37"/>
        <v>234</v>
      </c>
      <c r="U226" s="52">
        <f t="shared" si="38"/>
        <v>0.73076923076923073</v>
      </c>
      <c r="V226" s="50">
        <f t="shared" si="39"/>
        <v>18000</v>
      </c>
      <c r="W226" s="50">
        <f t="shared" si="40"/>
        <v>11700</v>
      </c>
      <c r="X226" s="50">
        <f t="shared" si="41"/>
        <v>3150</v>
      </c>
      <c r="Y226" s="53">
        <f t="shared" si="42"/>
        <v>0.82499999999999996</v>
      </c>
      <c r="Z226" s="52">
        <f t="shared" si="43"/>
        <v>0.35</v>
      </c>
      <c r="AC226" s="65" t="s">
        <v>1382</v>
      </c>
      <c r="AD226" s="67">
        <v>5</v>
      </c>
      <c r="AE226" s="67">
        <v>14</v>
      </c>
      <c r="AF226" s="67">
        <v>14</v>
      </c>
      <c r="AG226" s="67">
        <v>0</v>
      </c>
      <c r="AH226" s="67">
        <v>0</v>
      </c>
      <c r="AI226" s="67">
        <v>0</v>
      </c>
      <c r="AJ226" s="67">
        <v>0</v>
      </c>
      <c r="AK226" s="67">
        <v>0</v>
      </c>
      <c r="AL226" s="67">
        <v>0</v>
      </c>
      <c r="AM226" s="67">
        <v>0</v>
      </c>
      <c r="AN226" s="67">
        <v>0</v>
      </c>
      <c r="AO226" s="67">
        <v>0</v>
      </c>
      <c r="AP226" s="67">
        <v>0</v>
      </c>
      <c r="AQ226" s="67">
        <v>0</v>
      </c>
      <c r="AR226" s="14">
        <v>33</v>
      </c>
    </row>
    <row r="227" spans="2:44" ht="57.75" customHeight="1">
      <c r="B227" s="42" t="str">
        <f>VLOOKUP(C227,[1]Cat!C:E,2,FALSE)</f>
        <v>Shorts</v>
      </c>
      <c r="C227" s="42" t="str">
        <f t="shared" si="34"/>
        <v>40</v>
      </c>
      <c r="D227" s="70" t="s">
        <v>890</v>
      </c>
      <c r="E227" s="44" t="s">
        <v>944</v>
      </c>
      <c r="F227" s="45" t="str">
        <f>VLOOKUP(D227,'[1]Model List'!D:Y,3,FALSE)</f>
        <v>Apr</v>
      </c>
      <c r="G227" s="54" t="str">
        <f>VLOOKUP(D227,'[1]Model List'!D:Y,5,FALSE)</f>
        <v>CORE</v>
      </c>
      <c r="H227" s="47" t="s">
        <v>986</v>
      </c>
      <c r="I227" s="47" t="s">
        <v>1143</v>
      </c>
      <c r="J227" s="42" t="s">
        <v>973</v>
      </c>
      <c r="K227" s="48" t="str">
        <f t="shared" si="33"/>
        <v>0540555301</v>
      </c>
      <c r="L227" s="45"/>
      <c r="M227" s="45"/>
      <c r="N227" s="49">
        <f>VLOOKUP(D227,'[1]Model List'!D:Q,11,FALSE)</f>
        <v>52.91</v>
      </c>
      <c r="O227" s="49">
        <f t="shared" si="35"/>
        <v>58.788888888888884</v>
      </c>
      <c r="P227" s="50">
        <v>330</v>
      </c>
      <c r="Q227" s="50">
        <v>50</v>
      </c>
      <c r="R227" s="51">
        <f t="shared" si="36"/>
        <v>16.666666666666668</v>
      </c>
      <c r="S227" s="51">
        <v>2</v>
      </c>
      <c r="T227" s="50">
        <f t="shared" si="37"/>
        <v>214.5</v>
      </c>
      <c r="U227" s="52">
        <f t="shared" si="38"/>
        <v>0.72592592592592586</v>
      </c>
      <c r="V227" s="50">
        <f t="shared" si="39"/>
        <v>16500</v>
      </c>
      <c r="W227" s="50">
        <f t="shared" si="40"/>
        <v>10725</v>
      </c>
      <c r="X227" s="50">
        <f t="shared" si="41"/>
        <v>2939.4444444444443</v>
      </c>
      <c r="Y227" s="53">
        <f t="shared" si="42"/>
        <v>0.82185185185185183</v>
      </c>
      <c r="Z227" s="52">
        <f t="shared" si="43"/>
        <v>0.35</v>
      </c>
      <c r="AC227" s="65" t="s">
        <v>1377</v>
      </c>
      <c r="AD227" s="67">
        <v>8</v>
      </c>
      <c r="AE227" s="67">
        <v>17</v>
      </c>
      <c r="AF227" s="67">
        <v>17</v>
      </c>
      <c r="AG227" s="67">
        <v>0</v>
      </c>
      <c r="AH227" s="67">
        <v>0</v>
      </c>
      <c r="AI227" s="67">
        <v>0</v>
      </c>
      <c r="AJ227" s="67">
        <v>0</v>
      </c>
      <c r="AK227" s="67">
        <v>0</v>
      </c>
      <c r="AL227" s="67">
        <v>0</v>
      </c>
      <c r="AM227" s="67">
        <v>0</v>
      </c>
      <c r="AN227" s="67">
        <v>0</v>
      </c>
      <c r="AO227" s="67">
        <v>0</v>
      </c>
      <c r="AP227" s="67">
        <v>0</v>
      </c>
      <c r="AQ227" s="67">
        <v>0</v>
      </c>
      <c r="AR227" s="14">
        <v>42</v>
      </c>
    </row>
    <row r="228" spans="2:44" ht="57.75" customHeight="1">
      <c r="B228" s="42" t="str">
        <f>VLOOKUP(C228,[1]Cat!C:E,2,FALSE)</f>
        <v>Shorts</v>
      </c>
      <c r="C228" s="42" t="str">
        <f t="shared" si="34"/>
        <v>40</v>
      </c>
      <c r="D228" s="43" t="s">
        <v>890</v>
      </c>
      <c r="E228" s="44" t="s">
        <v>944</v>
      </c>
      <c r="F228" s="45" t="str">
        <f>VLOOKUP(D228,'[1]Model List'!D:Y,3,FALSE)</f>
        <v>Apr</v>
      </c>
      <c r="G228" s="54" t="str">
        <f>VLOOKUP(D228,'[1]Model List'!D:Y,5,FALSE)</f>
        <v>CORE</v>
      </c>
      <c r="H228" s="47" t="s">
        <v>984</v>
      </c>
      <c r="I228" s="47" t="s">
        <v>1143</v>
      </c>
      <c r="J228" s="42" t="s">
        <v>995</v>
      </c>
      <c r="K228" s="48" t="str">
        <f t="shared" si="33"/>
        <v>0540555302</v>
      </c>
      <c r="L228" s="45"/>
      <c r="M228" s="45"/>
      <c r="N228" s="49">
        <f>VLOOKUP(D228,'[1]Model List'!D:Q,11,FALSE)</f>
        <v>52.91</v>
      </c>
      <c r="O228" s="49">
        <f t="shared" si="35"/>
        <v>58.788888888888884</v>
      </c>
      <c r="P228" s="50">
        <v>330</v>
      </c>
      <c r="Q228" s="50">
        <v>50</v>
      </c>
      <c r="R228" s="51">
        <f t="shared" si="36"/>
        <v>16.666666666666668</v>
      </c>
      <c r="S228" s="51">
        <v>2</v>
      </c>
      <c r="T228" s="50">
        <f t="shared" si="37"/>
        <v>214.5</v>
      </c>
      <c r="U228" s="52">
        <f t="shared" si="38"/>
        <v>0.72592592592592586</v>
      </c>
      <c r="V228" s="50">
        <f t="shared" si="39"/>
        <v>16500</v>
      </c>
      <c r="W228" s="50">
        <f t="shared" si="40"/>
        <v>10725</v>
      </c>
      <c r="X228" s="50">
        <f t="shared" si="41"/>
        <v>2939.4444444444443</v>
      </c>
      <c r="Y228" s="53">
        <f t="shared" si="42"/>
        <v>0.82185185185185183</v>
      </c>
      <c r="Z228" s="52">
        <f t="shared" si="43"/>
        <v>0.35</v>
      </c>
      <c r="AC228" s="65" t="s">
        <v>1378</v>
      </c>
      <c r="AD228" s="67">
        <v>12</v>
      </c>
      <c r="AE228" s="67">
        <v>19</v>
      </c>
      <c r="AF228" s="67">
        <v>15</v>
      </c>
      <c r="AG228" s="67">
        <v>0</v>
      </c>
      <c r="AH228" s="67">
        <v>0</v>
      </c>
      <c r="AI228" s="67">
        <v>0</v>
      </c>
      <c r="AJ228" s="67">
        <v>0</v>
      </c>
      <c r="AK228" s="67">
        <v>0</v>
      </c>
      <c r="AL228" s="67">
        <v>0</v>
      </c>
      <c r="AM228" s="67">
        <v>0</v>
      </c>
      <c r="AN228" s="67">
        <v>0</v>
      </c>
      <c r="AO228" s="67">
        <v>0</v>
      </c>
      <c r="AP228" s="67">
        <v>0</v>
      </c>
      <c r="AQ228" s="67">
        <v>0</v>
      </c>
      <c r="AR228" s="14">
        <v>46</v>
      </c>
    </row>
    <row r="229" spans="2:44" ht="57.75" customHeight="1">
      <c r="B229" s="42" t="str">
        <f>VLOOKUP(C229,[1]Cat!C:E,2,FALSE)</f>
        <v>Shorts</v>
      </c>
      <c r="C229" s="42" t="str">
        <f t="shared" si="34"/>
        <v>40</v>
      </c>
      <c r="D229" s="70" t="s">
        <v>890</v>
      </c>
      <c r="E229" s="44" t="s">
        <v>944</v>
      </c>
      <c r="F229" s="45" t="str">
        <f>VLOOKUP(D229,'[1]Model List'!D:Y,3,FALSE)</f>
        <v>Apr</v>
      </c>
      <c r="G229" s="54" t="str">
        <f>VLOOKUP(D229,'[1]Model List'!D:Y,5,FALSE)</f>
        <v>CORE</v>
      </c>
      <c r="H229" s="47" t="s">
        <v>980</v>
      </c>
      <c r="I229" s="47" t="s">
        <v>1143</v>
      </c>
      <c r="J229" s="42" t="s">
        <v>1013</v>
      </c>
      <c r="K229" s="48" t="str">
        <f t="shared" si="33"/>
        <v>0540555305</v>
      </c>
      <c r="L229" s="45"/>
      <c r="M229" s="45"/>
      <c r="N229" s="49">
        <f>VLOOKUP(D229,'[1]Model List'!D:Q,11,FALSE)</f>
        <v>52.91</v>
      </c>
      <c r="O229" s="49">
        <f t="shared" si="35"/>
        <v>58.788888888888884</v>
      </c>
      <c r="P229" s="50">
        <v>330</v>
      </c>
      <c r="Q229" s="50">
        <v>50</v>
      </c>
      <c r="R229" s="51">
        <f t="shared" si="36"/>
        <v>16.666666666666668</v>
      </c>
      <c r="S229" s="51">
        <v>2</v>
      </c>
      <c r="T229" s="50">
        <f t="shared" si="37"/>
        <v>214.5</v>
      </c>
      <c r="U229" s="52">
        <f t="shared" si="38"/>
        <v>0.72592592592592586</v>
      </c>
      <c r="V229" s="50">
        <f t="shared" si="39"/>
        <v>16500</v>
      </c>
      <c r="W229" s="50">
        <f t="shared" si="40"/>
        <v>10725</v>
      </c>
      <c r="X229" s="50">
        <f t="shared" si="41"/>
        <v>2939.4444444444443</v>
      </c>
      <c r="Y229" s="53">
        <f t="shared" si="42"/>
        <v>0.82185185185185183</v>
      </c>
      <c r="Z229" s="52">
        <f t="shared" si="43"/>
        <v>0.35</v>
      </c>
      <c r="AC229" s="65" t="s">
        <v>1379</v>
      </c>
      <c r="AD229" s="67">
        <v>10</v>
      </c>
      <c r="AE229" s="67">
        <v>17</v>
      </c>
      <c r="AF229" s="67">
        <v>16</v>
      </c>
      <c r="AG229" s="67">
        <v>0</v>
      </c>
      <c r="AH229" s="67">
        <v>0</v>
      </c>
      <c r="AI229" s="67">
        <v>0</v>
      </c>
      <c r="AJ229" s="67">
        <v>0</v>
      </c>
      <c r="AK229" s="67">
        <v>0</v>
      </c>
      <c r="AL229" s="67">
        <v>0</v>
      </c>
      <c r="AM229" s="67">
        <v>0</v>
      </c>
      <c r="AN229" s="67">
        <v>0</v>
      </c>
      <c r="AO229" s="67">
        <v>0</v>
      </c>
      <c r="AP229" s="67">
        <v>0</v>
      </c>
      <c r="AQ229" s="67">
        <v>0</v>
      </c>
      <c r="AR229" s="14">
        <v>43</v>
      </c>
    </row>
    <row r="230" spans="2:44" ht="57.75" customHeight="1">
      <c r="B230" s="42" t="str">
        <f>VLOOKUP(C230,[1]Cat!C:E,2,FALSE)</f>
        <v>Long Pants</v>
      </c>
      <c r="C230" s="42" t="str">
        <f t="shared" si="34"/>
        <v>41</v>
      </c>
      <c r="D230" s="43" t="s">
        <v>907</v>
      </c>
      <c r="E230" s="44" t="s">
        <v>944</v>
      </c>
      <c r="F230" s="45" t="str">
        <f>VLOOKUP(D230,'[1]Model List'!D:Y,3,FALSE)</f>
        <v>May</v>
      </c>
      <c r="G230" s="54" t="str">
        <f>VLOOKUP(D230,'[1]Model List'!D:Y,5,FALSE)</f>
        <v>CORE</v>
      </c>
      <c r="H230" s="47" t="s">
        <v>1045</v>
      </c>
      <c r="I230" s="47" t="s">
        <v>1144</v>
      </c>
      <c r="J230" s="42" t="s">
        <v>977</v>
      </c>
      <c r="K230" s="48" t="str">
        <f t="shared" si="33"/>
        <v>0541555209</v>
      </c>
      <c r="L230" s="45"/>
      <c r="M230" s="45"/>
      <c r="N230" s="49">
        <f>VLOOKUP(D230,'[1]Model List'!D:Q,11,FALSE)</f>
        <v>84.7</v>
      </c>
      <c r="O230" s="49">
        <f t="shared" si="35"/>
        <v>94.111111111111114</v>
      </c>
      <c r="P230" s="50">
        <v>390</v>
      </c>
      <c r="Q230" s="50">
        <v>30</v>
      </c>
      <c r="R230" s="51">
        <f t="shared" si="36"/>
        <v>10</v>
      </c>
      <c r="S230" s="51">
        <v>2</v>
      </c>
      <c r="T230" s="50">
        <f t="shared" si="37"/>
        <v>253.5</v>
      </c>
      <c r="U230" s="52">
        <f t="shared" si="38"/>
        <v>0.62875301336839795</v>
      </c>
      <c r="V230" s="50">
        <f t="shared" si="39"/>
        <v>11700</v>
      </c>
      <c r="W230" s="50">
        <f t="shared" si="40"/>
        <v>7605</v>
      </c>
      <c r="X230" s="50">
        <f t="shared" si="41"/>
        <v>2823.3333333333335</v>
      </c>
      <c r="Y230" s="53">
        <f t="shared" si="42"/>
        <v>0.7586894586894587</v>
      </c>
      <c r="Z230" s="52">
        <f t="shared" si="43"/>
        <v>0.35</v>
      </c>
      <c r="AC230" s="65" t="s">
        <v>1383</v>
      </c>
      <c r="AD230" s="67">
        <v>0</v>
      </c>
      <c r="AE230" s="67">
        <v>0</v>
      </c>
      <c r="AF230" s="67">
        <v>0</v>
      </c>
      <c r="AG230" s="67">
        <v>0</v>
      </c>
      <c r="AH230" s="67">
        <v>0</v>
      </c>
      <c r="AI230" s="67">
        <v>3</v>
      </c>
      <c r="AJ230" s="67">
        <v>3</v>
      </c>
      <c r="AK230" s="67">
        <v>7</v>
      </c>
      <c r="AL230" s="67">
        <v>4</v>
      </c>
      <c r="AM230" s="67">
        <v>1</v>
      </c>
      <c r="AN230" s="67">
        <v>0</v>
      </c>
      <c r="AO230" s="67">
        <v>0</v>
      </c>
      <c r="AP230" s="67">
        <v>0</v>
      </c>
      <c r="AQ230" s="67">
        <v>0</v>
      </c>
      <c r="AR230" s="14">
        <v>18</v>
      </c>
    </row>
    <row r="231" spans="2:44" ht="57.75" customHeight="1">
      <c r="B231" s="42" t="str">
        <f>VLOOKUP(C231,[1]Cat!C:E,2,FALSE)</f>
        <v>Long Pants</v>
      </c>
      <c r="C231" s="42" t="str">
        <f t="shared" si="34"/>
        <v>41</v>
      </c>
      <c r="D231" s="43" t="s">
        <v>883</v>
      </c>
      <c r="E231" s="44" t="s">
        <v>944</v>
      </c>
      <c r="F231" s="45" t="str">
        <f>VLOOKUP(D231,'[1]Model List'!D:Y,3,FALSE)</f>
        <v>May</v>
      </c>
      <c r="G231" s="54" t="str">
        <f>VLOOKUP(D231,'[1]Model List'!D:Y,5,FALSE)</f>
        <v>MOVABLE</v>
      </c>
      <c r="H231" s="47" t="s">
        <v>1141</v>
      </c>
      <c r="I231" s="47" t="s">
        <v>1145</v>
      </c>
      <c r="J231" s="42" t="s">
        <v>973</v>
      </c>
      <c r="K231" s="48" t="str">
        <f t="shared" si="33"/>
        <v>0541555501</v>
      </c>
      <c r="L231" s="45"/>
      <c r="M231" s="45"/>
      <c r="N231" s="49">
        <f>VLOOKUP(D231,'[1]Model List'!D:Q,11,FALSE)</f>
        <v>87.72</v>
      </c>
      <c r="O231" s="49">
        <f t="shared" si="35"/>
        <v>97.466666666666669</v>
      </c>
      <c r="P231" s="50">
        <v>390</v>
      </c>
      <c r="Q231" s="50">
        <v>30</v>
      </c>
      <c r="R231" s="51">
        <f t="shared" si="36"/>
        <v>10</v>
      </c>
      <c r="S231" s="51">
        <v>2</v>
      </c>
      <c r="T231" s="50">
        <f t="shared" si="37"/>
        <v>253.5</v>
      </c>
      <c r="U231" s="52">
        <f t="shared" si="38"/>
        <v>0.61551610782380017</v>
      </c>
      <c r="V231" s="50">
        <f t="shared" si="39"/>
        <v>11700</v>
      </c>
      <c r="W231" s="50">
        <f t="shared" si="40"/>
        <v>7605</v>
      </c>
      <c r="X231" s="50">
        <f t="shared" si="41"/>
        <v>2924</v>
      </c>
      <c r="Y231" s="53">
        <f t="shared" si="42"/>
        <v>0.75008547008547011</v>
      </c>
      <c r="Z231" s="52">
        <f t="shared" si="43"/>
        <v>0.35</v>
      </c>
      <c r="AC231" s="65" t="s">
        <v>1388</v>
      </c>
      <c r="AD231" s="67">
        <v>1</v>
      </c>
      <c r="AE231" s="67">
        <v>8</v>
      </c>
      <c r="AF231" s="67">
        <v>3</v>
      </c>
      <c r="AG231" s="67">
        <v>0</v>
      </c>
      <c r="AH231" s="67">
        <v>0</v>
      </c>
      <c r="AI231" s="67">
        <v>0</v>
      </c>
      <c r="AJ231" s="67">
        <v>0</v>
      </c>
      <c r="AK231" s="67">
        <v>0</v>
      </c>
      <c r="AL231" s="67">
        <v>0</v>
      </c>
      <c r="AM231" s="67">
        <v>0</v>
      </c>
      <c r="AN231" s="67">
        <v>0</v>
      </c>
      <c r="AO231" s="67">
        <v>0</v>
      </c>
      <c r="AP231" s="67">
        <v>0</v>
      </c>
      <c r="AQ231" s="67">
        <v>0</v>
      </c>
      <c r="AR231" s="14">
        <v>12</v>
      </c>
    </row>
    <row r="232" spans="2:44" ht="57.75" customHeight="1">
      <c r="B232" s="42" t="str">
        <f>VLOOKUP(C232,[1]Cat!C:E,2,FALSE)</f>
        <v>Long Pants</v>
      </c>
      <c r="C232" s="42" t="str">
        <f t="shared" si="34"/>
        <v>41</v>
      </c>
      <c r="D232" s="43" t="s">
        <v>883</v>
      </c>
      <c r="E232" s="44" t="s">
        <v>944</v>
      </c>
      <c r="F232" s="45" t="str">
        <f>VLOOKUP(D232,'[1]Model List'!D:Y,3,FALSE)</f>
        <v>May</v>
      </c>
      <c r="G232" s="54" t="str">
        <f>VLOOKUP(D232,'[1]Model List'!D:Y,5,FALSE)</f>
        <v>MOVABLE</v>
      </c>
      <c r="H232" s="47" t="s">
        <v>1146</v>
      </c>
      <c r="I232" s="47" t="s">
        <v>1145</v>
      </c>
      <c r="J232" s="42" t="s">
        <v>995</v>
      </c>
      <c r="K232" s="48" t="str">
        <f t="shared" si="33"/>
        <v>0541555502</v>
      </c>
      <c r="L232" s="45"/>
      <c r="M232" s="45"/>
      <c r="N232" s="49">
        <f>VLOOKUP(D232,'[1]Model List'!D:Q,11,FALSE)</f>
        <v>87.72</v>
      </c>
      <c r="O232" s="49">
        <f t="shared" si="35"/>
        <v>97.466666666666669</v>
      </c>
      <c r="P232" s="50">
        <v>390</v>
      </c>
      <c r="Q232" s="50">
        <v>30</v>
      </c>
      <c r="R232" s="51">
        <f t="shared" si="36"/>
        <v>10</v>
      </c>
      <c r="S232" s="51">
        <v>2</v>
      </c>
      <c r="T232" s="50">
        <f t="shared" si="37"/>
        <v>253.5</v>
      </c>
      <c r="U232" s="52">
        <f t="shared" si="38"/>
        <v>0.61551610782380017</v>
      </c>
      <c r="V232" s="50">
        <f t="shared" si="39"/>
        <v>11700</v>
      </c>
      <c r="W232" s="50">
        <f t="shared" si="40"/>
        <v>7605</v>
      </c>
      <c r="X232" s="50">
        <f t="shared" si="41"/>
        <v>2924</v>
      </c>
      <c r="Y232" s="53">
        <f t="shared" si="42"/>
        <v>0.75008547008547011</v>
      </c>
      <c r="Z232" s="52">
        <f t="shared" si="43"/>
        <v>0.35</v>
      </c>
      <c r="AC232" s="65" t="s">
        <v>1396</v>
      </c>
      <c r="AD232" s="67" t="e">
        <v>#N/A</v>
      </c>
      <c r="AE232" s="67" t="e">
        <v>#N/A</v>
      </c>
      <c r="AF232" s="67" t="e">
        <v>#N/A</v>
      </c>
      <c r="AG232" s="67" t="e">
        <v>#N/A</v>
      </c>
      <c r="AH232" s="67" t="e">
        <v>#N/A</v>
      </c>
      <c r="AI232" s="67" t="e">
        <v>#N/A</v>
      </c>
      <c r="AJ232" s="67" t="e">
        <v>#N/A</v>
      </c>
      <c r="AK232" s="67" t="e">
        <v>#N/A</v>
      </c>
      <c r="AL232" s="67" t="e">
        <v>#N/A</v>
      </c>
      <c r="AM232" s="67" t="e">
        <v>#N/A</v>
      </c>
      <c r="AN232" s="67" t="e">
        <v>#N/A</v>
      </c>
      <c r="AO232" s="67" t="e">
        <v>#N/A</v>
      </c>
      <c r="AP232" s="67" t="e">
        <v>#N/A</v>
      </c>
      <c r="AQ232" s="67" t="e">
        <v>#N/A</v>
      </c>
      <c r="AR232" s="14" t="e">
        <v>#N/A</v>
      </c>
    </row>
    <row r="233" spans="2:44" ht="57.75" customHeight="1">
      <c r="B233" s="42" t="str">
        <f>VLOOKUP(C233,[1]Cat!C:E,2,FALSE)</f>
        <v>Long Pants</v>
      </c>
      <c r="C233" s="42" t="str">
        <f t="shared" si="34"/>
        <v>41</v>
      </c>
      <c r="D233" s="43" t="s">
        <v>883</v>
      </c>
      <c r="E233" s="44" t="s">
        <v>944</v>
      </c>
      <c r="F233" s="45" t="str">
        <f>VLOOKUP(D233,'[1]Model List'!D:Y,3,FALSE)</f>
        <v>May</v>
      </c>
      <c r="G233" s="54" t="str">
        <f>VLOOKUP(D233,'[1]Model List'!D:Y,5,FALSE)</f>
        <v>MOVABLE</v>
      </c>
      <c r="H233" s="47" t="s">
        <v>1023</v>
      </c>
      <c r="I233" s="47" t="s">
        <v>1145</v>
      </c>
      <c r="J233" s="42" t="s">
        <v>977</v>
      </c>
      <c r="K233" s="48" t="str">
        <f t="shared" si="33"/>
        <v>0541555509</v>
      </c>
      <c r="L233" s="45"/>
      <c r="M233" s="45"/>
      <c r="N233" s="49">
        <f>VLOOKUP(D233,'[1]Model List'!D:Q,11,FALSE)</f>
        <v>87.72</v>
      </c>
      <c r="O233" s="49">
        <f t="shared" si="35"/>
        <v>97.466666666666669</v>
      </c>
      <c r="P233" s="50">
        <v>390</v>
      </c>
      <c r="Q233" s="50">
        <v>30</v>
      </c>
      <c r="R233" s="51">
        <f t="shared" si="36"/>
        <v>10</v>
      </c>
      <c r="S233" s="51">
        <v>2</v>
      </c>
      <c r="T233" s="50">
        <f t="shared" si="37"/>
        <v>253.5</v>
      </c>
      <c r="U233" s="52">
        <f t="shared" si="38"/>
        <v>0.61551610782380017</v>
      </c>
      <c r="V233" s="50">
        <f t="shared" si="39"/>
        <v>11700</v>
      </c>
      <c r="W233" s="50">
        <f t="shared" si="40"/>
        <v>7605</v>
      </c>
      <c r="X233" s="50">
        <f t="shared" si="41"/>
        <v>2924</v>
      </c>
      <c r="Y233" s="53">
        <f t="shared" si="42"/>
        <v>0.75008547008547011</v>
      </c>
      <c r="Z233" s="52">
        <f t="shared" si="43"/>
        <v>0.35</v>
      </c>
      <c r="AC233" s="65" t="s">
        <v>1389</v>
      </c>
      <c r="AD233" s="67">
        <v>0</v>
      </c>
      <c r="AE233" s="67">
        <v>7</v>
      </c>
      <c r="AF233" s="67">
        <v>7</v>
      </c>
      <c r="AG233" s="67">
        <v>0</v>
      </c>
      <c r="AH233" s="67">
        <v>0</v>
      </c>
      <c r="AI233" s="67">
        <v>0</v>
      </c>
      <c r="AJ233" s="67">
        <v>0</v>
      </c>
      <c r="AK233" s="67">
        <v>0</v>
      </c>
      <c r="AL233" s="67">
        <v>0</v>
      </c>
      <c r="AM233" s="67">
        <v>0</v>
      </c>
      <c r="AN233" s="67">
        <v>0</v>
      </c>
      <c r="AO233" s="67">
        <v>0</v>
      </c>
      <c r="AP233" s="67">
        <v>0</v>
      </c>
      <c r="AQ233" s="67">
        <v>0</v>
      </c>
      <c r="AR233" s="14">
        <v>14</v>
      </c>
    </row>
    <row r="234" spans="2:44" ht="57.75" customHeight="1">
      <c r="B234" s="42" t="str">
        <f>VLOOKUP(C234,[1]Cat!C:E,2,FALSE)</f>
        <v>Long Pants</v>
      </c>
      <c r="C234" s="42" t="str">
        <f t="shared" si="34"/>
        <v>41</v>
      </c>
      <c r="D234" s="43" t="s">
        <v>905</v>
      </c>
      <c r="E234" s="44" t="s">
        <v>944</v>
      </c>
      <c r="F234" s="45" t="str">
        <f>VLOOKUP(D234,'[1]Model List'!D:Y,3,FALSE)</f>
        <v>Apr</v>
      </c>
      <c r="G234" s="54" t="str">
        <f>VLOOKUP(D234,'[1]Model List'!D:Y,5,FALSE)</f>
        <v>CORE</v>
      </c>
      <c r="H234" s="47" t="s">
        <v>1023</v>
      </c>
      <c r="I234" s="47" t="s">
        <v>1144</v>
      </c>
      <c r="J234" s="42" t="s">
        <v>1002</v>
      </c>
      <c r="K234" s="48" t="str">
        <f t="shared" si="33"/>
        <v>0541555303</v>
      </c>
      <c r="L234" s="45"/>
      <c r="M234" s="45"/>
      <c r="N234" s="49">
        <f>VLOOKUP(D234,'[1]Model List'!D:Q,11,FALSE)</f>
        <v>84.7</v>
      </c>
      <c r="O234" s="49">
        <f t="shared" si="35"/>
        <v>94.111111111111114</v>
      </c>
      <c r="P234" s="50">
        <v>390</v>
      </c>
      <c r="Q234" s="50">
        <v>30</v>
      </c>
      <c r="R234" s="51">
        <f t="shared" si="36"/>
        <v>10</v>
      </c>
      <c r="S234" s="51">
        <v>2</v>
      </c>
      <c r="T234" s="50">
        <f t="shared" si="37"/>
        <v>253.5</v>
      </c>
      <c r="U234" s="52">
        <f t="shared" si="38"/>
        <v>0.62875301336839795</v>
      </c>
      <c r="V234" s="50">
        <f t="shared" si="39"/>
        <v>11700</v>
      </c>
      <c r="W234" s="50">
        <f t="shared" si="40"/>
        <v>7605</v>
      </c>
      <c r="X234" s="50">
        <f t="shared" si="41"/>
        <v>2823.3333333333335</v>
      </c>
      <c r="Y234" s="53">
        <f t="shared" si="42"/>
        <v>0.7586894586894587</v>
      </c>
      <c r="Z234" s="52">
        <f t="shared" si="43"/>
        <v>0.35</v>
      </c>
      <c r="AC234" s="65" t="s">
        <v>1384</v>
      </c>
      <c r="AD234" s="67">
        <v>0</v>
      </c>
      <c r="AE234" s="67">
        <v>0</v>
      </c>
      <c r="AF234" s="67">
        <v>0</v>
      </c>
      <c r="AG234" s="67">
        <v>0</v>
      </c>
      <c r="AH234" s="67">
        <v>0</v>
      </c>
      <c r="AI234" s="67">
        <v>2</v>
      </c>
      <c r="AJ234" s="67">
        <v>5</v>
      </c>
      <c r="AK234" s="67">
        <v>2</v>
      </c>
      <c r="AL234" s="67">
        <v>4</v>
      </c>
      <c r="AM234" s="67">
        <v>3</v>
      </c>
      <c r="AN234" s="67">
        <v>0</v>
      </c>
      <c r="AO234" s="67">
        <v>0</v>
      </c>
      <c r="AP234" s="67">
        <v>0</v>
      </c>
      <c r="AQ234" s="67">
        <v>0</v>
      </c>
      <c r="AR234" s="14">
        <v>16</v>
      </c>
    </row>
    <row r="235" spans="2:44" ht="57.75" customHeight="1">
      <c r="B235" s="42" t="str">
        <f>VLOOKUP(C235,[1]Cat!C:E,2,FALSE)</f>
        <v>Long Pants</v>
      </c>
      <c r="C235" s="42" t="str">
        <f t="shared" si="34"/>
        <v>41</v>
      </c>
      <c r="D235" s="43" t="s">
        <v>873</v>
      </c>
      <c r="E235" s="44" t="s">
        <v>944</v>
      </c>
      <c r="F235" s="45" t="str">
        <f>VLOOKUP(D235,'[1]Model List'!D:Y,3,FALSE)</f>
        <v>Apr</v>
      </c>
      <c r="G235" s="54" t="str">
        <f>VLOOKUP(D235,'[1]Model List'!D:Y,5,FALSE)</f>
        <v>CORE</v>
      </c>
      <c r="H235" s="47" t="s">
        <v>1147</v>
      </c>
      <c r="I235" s="47" t="s">
        <v>1148</v>
      </c>
      <c r="J235" s="42" t="s">
        <v>973</v>
      </c>
      <c r="K235" s="48" t="str">
        <f t="shared" si="33"/>
        <v>0541555601</v>
      </c>
      <c r="L235" s="45"/>
      <c r="M235" s="45"/>
      <c r="N235" s="49">
        <f>VLOOKUP(D235,'[1]Model List'!D:Q,11,FALSE)</f>
        <v>92.44</v>
      </c>
      <c r="O235" s="49">
        <f t="shared" si="35"/>
        <v>102.71111111111111</v>
      </c>
      <c r="P235" s="50">
        <v>390</v>
      </c>
      <c r="Q235" s="50">
        <v>30</v>
      </c>
      <c r="R235" s="51">
        <f t="shared" si="36"/>
        <v>10</v>
      </c>
      <c r="S235" s="51">
        <v>2</v>
      </c>
      <c r="T235" s="50">
        <f t="shared" si="37"/>
        <v>253.5</v>
      </c>
      <c r="U235" s="52">
        <f t="shared" si="38"/>
        <v>0.59482796405873328</v>
      </c>
      <c r="V235" s="50">
        <f t="shared" si="39"/>
        <v>11700</v>
      </c>
      <c r="W235" s="50">
        <f t="shared" si="40"/>
        <v>7605</v>
      </c>
      <c r="X235" s="50">
        <f t="shared" si="41"/>
        <v>3081.333333333333</v>
      </c>
      <c r="Y235" s="53">
        <f t="shared" si="42"/>
        <v>0.73663817663817666</v>
      </c>
      <c r="Z235" s="52">
        <f t="shared" si="43"/>
        <v>0.35</v>
      </c>
      <c r="AC235" s="65" t="s">
        <v>1390</v>
      </c>
      <c r="AD235" s="67">
        <v>0</v>
      </c>
      <c r="AE235" s="67">
        <v>0</v>
      </c>
      <c r="AF235" s="67">
        <v>0</v>
      </c>
      <c r="AG235" s="67">
        <v>0</v>
      </c>
      <c r="AH235" s="67">
        <v>0</v>
      </c>
      <c r="AI235" s="67">
        <v>2</v>
      </c>
      <c r="AJ235" s="67">
        <v>1</v>
      </c>
      <c r="AK235" s="67">
        <v>6</v>
      </c>
      <c r="AL235" s="67">
        <v>7</v>
      </c>
      <c r="AM235" s="67">
        <v>2</v>
      </c>
      <c r="AN235" s="67">
        <v>0</v>
      </c>
      <c r="AO235" s="67">
        <v>0</v>
      </c>
      <c r="AP235" s="67">
        <v>0</v>
      </c>
      <c r="AQ235" s="67">
        <v>0</v>
      </c>
      <c r="AR235" s="14">
        <v>18</v>
      </c>
    </row>
    <row r="236" spans="2:44" ht="57.75" customHeight="1">
      <c r="B236" s="42" t="str">
        <f>VLOOKUP(C236,[1]Cat!C:E,2,FALSE)</f>
        <v>Long Pants</v>
      </c>
      <c r="C236" s="42" t="str">
        <f t="shared" si="34"/>
        <v>41</v>
      </c>
      <c r="D236" s="43" t="s">
        <v>873</v>
      </c>
      <c r="E236" s="44" t="s">
        <v>944</v>
      </c>
      <c r="F236" s="45" t="str">
        <f>VLOOKUP(D236,'[1]Model List'!D:Y,3,FALSE)</f>
        <v>Apr</v>
      </c>
      <c r="G236" s="54" t="str">
        <f>VLOOKUP(D236,'[1]Model List'!D:Y,5,FALSE)</f>
        <v>CORE</v>
      </c>
      <c r="H236" s="47" t="s">
        <v>1020</v>
      </c>
      <c r="I236" s="47" t="s">
        <v>1148</v>
      </c>
      <c r="J236" s="42" t="s">
        <v>1002</v>
      </c>
      <c r="K236" s="48" t="str">
        <f t="shared" si="33"/>
        <v>0541555603</v>
      </c>
      <c r="L236" s="45"/>
      <c r="M236" s="45"/>
      <c r="N236" s="49">
        <f>VLOOKUP(D236,'[1]Model List'!D:Q,11,FALSE)</f>
        <v>92.44</v>
      </c>
      <c r="O236" s="49">
        <f t="shared" si="35"/>
        <v>102.71111111111111</v>
      </c>
      <c r="P236" s="50">
        <v>390</v>
      </c>
      <c r="Q236" s="50">
        <v>30</v>
      </c>
      <c r="R236" s="51">
        <f t="shared" si="36"/>
        <v>10</v>
      </c>
      <c r="S236" s="51">
        <v>2</v>
      </c>
      <c r="T236" s="50">
        <f t="shared" si="37"/>
        <v>253.5</v>
      </c>
      <c r="U236" s="52">
        <f t="shared" si="38"/>
        <v>0.59482796405873328</v>
      </c>
      <c r="V236" s="50">
        <f t="shared" si="39"/>
        <v>11700</v>
      </c>
      <c r="W236" s="50">
        <f t="shared" si="40"/>
        <v>7605</v>
      </c>
      <c r="X236" s="50">
        <f t="shared" si="41"/>
        <v>3081.333333333333</v>
      </c>
      <c r="Y236" s="53">
        <f t="shared" si="42"/>
        <v>0.73663817663817666</v>
      </c>
      <c r="Z236" s="52">
        <f t="shared" si="43"/>
        <v>0.35</v>
      </c>
      <c r="AC236" s="65" t="s">
        <v>1391</v>
      </c>
      <c r="AD236" s="67">
        <v>0</v>
      </c>
      <c r="AE236" s="67">
        <v>0</v>
      </c>
      <c r="AF236" s="67">
        <v>0</v>
      </c>
      <c r="AG236" s="67">
        <v>0</v>
      </c>
      <c r="AH236" s="67">
        <v>0</v>
      </c>
      <c r="AI236" s="67">
        <v>1</v>
      </c>
      <c r="AJ236" s="67">
        <v>0</v>
      </c>
      <c r="AK236" s="67">
        <v>1</v>
      </c>
      <c r="AL236" s="67">
        <v>3</v>
      </c>
      <c r="AM236" s="67">
        <v>2</v>
      </c>
      <c r="AN236" s="67">
        <v>0</v>
      </c>
      <c r="AO236" s="67">
        <v>0</v>
      </c>
      <c r="AP236" s="67">
        <v>0</v>
      </c>
      <c r="AQ236" s="67">
        <v>0</v>
      </c>
      <c r="AR236" s="14">
        <v>7</v>
      </c>
    </row>
    <row r="237" spans="2:44" ht="57.75" customHeight="1">
      <c r="B237" s="42" t="str">
        <f>VLOOKUP(C237,[1]Cat!C:E,2,FALSE)</f>
        <v>Long Pants</v>
      </c>
      <c r="C237" s="42" t="str">
        <f t="shared" si="34"/>
        <v>41</v>
      </c>
      <c r="D237" s="43" t="s">
        <v>867</v>
      </c>
      <c r="E237" s="44" t="s">
        <v>944</v>
      </c>
      <c r="F237" s="45" t="str">
        <f>VLOOKUP(D237,'[1]Model List'!D:Y,3,FALSE)</f>
        <v>Apr</v>
      </c>
      <c r="G237" s="54" t="str">
        <f>VLOOKUP(D237,'[1]Model List'!D:Y,5,FALSE)</f>
        <v>MOVABLE</v>
      </c>
      <c r="H237" s="47" t="s">
        <v>1141</v>
      </c>
      <c r="I237" s="47" t="s">
        <v>1149</v>
      </c>
      <c r="J237" s="42" t="s">
        <v>973</v>
      </c>
      <c r="K237" s="48" t="str">
        <f t="shared" si="33"/>
        <v>0541555401</v>
      </c>
      <c r="L237" s="45"/>
      <c r="M237" s="45"/>
      <c r="N237" s="49">
        <f>VLOOKUP(D237,'[1]Model List'!D:Q,11,FALSE)</f>
        <v>69.48</v>
      </c>
      <c r="O237" s="49">
        <f t="shared" si="35"/>
        <v>77.2</v>
      </c>
      <c r="P237" s="50">
        <v>390</v>
      </c>
      <c r="Q237" s="50">
        <v>30</v>
      </c>
      <c r="R237" s="51">
        <f t="shared" si="36"/>
        <v>10</v>
      </c>
      <c r="S237" s="51">
        <v>2</v>
      </c>
      <c r="T237" s="50">
        <f t="shared" si="37"/>
        <v>253.5</v>
      </c>
      <c r="U237" s="52">
        <f t="shared" si="38"/>
        <v>0.6954635108481263</v>
      </c>
      <c r="V237" s="50">
        <f t="shared" si="39"/>
        <v>11700</v>
      </c>
      <c r="W237" s="50">
        <f t="shared" si="40"/>
        <v>7605</v>
      </c>
      <c r="X237" s="50">
        <f t="shared" si="41"/>
        <v>2316</v>
      </c>
      <c r="Y237" s="53">
        <f t="shared" si="42"/>
        <v>0.80205128205128207</v>
      </c>
      <c r="Z237" s="52">
        <f t="shared" si="43"/>
        <v>0.35</v>
      </c>
      <c r="AC237" s="65" t="s">
        <v>1385</v>
      </c>
      <c r="AD237" s="67">
        <v>1</v>
      </c>
      <c r="AE237" s="67">
        <v>14</v>
      </c>
      <c r="AF237" s="67">
        <v>6</v>
      </c>
      <c r="AG237" s="67">
        <v>0</v>
      </c>
      <c r="AH237" s="67">
        <v>0</v>
      </c>
      <c r="AI237" s="67">
        <v>0</v>
      </c>
      <c r="AJ237" s="67">
        <v>0</v>
      </c>
      <c r="AK237" s="67">
        <v>0</v>
      </c>
      <c r="AL237" s="67">
        <v>0</v>
      </c>
      <c r="AM237" s="67">
        <v>0</v>
      </c>
      <c r="AN237" s="67">
        <v>0</v>
      </c>
      <c r="AO237" s="67">
        <v>0</v>
      </c>
      <c r="AP237" s="67">
        <v>0</v>
      </c>
      <c r="AQ237" s="67">
        <v>0</v>
      </c>
      <c r="AR237" s="14">
        <v>21</v>
      </c>
    </row>
    <row r="238" spans="2:44" ht="57.75" customHeight="1">
      <c r="B238" s="42" t="str">
        <f>VLOOKUP(C238,[1]Cat!C:E,2,FALSE)</f>
        <v>Long Pants</v>
      </c>
      <c r="C238" s="42" t="str">
        <f t="shared" si="34"/>
        <v>41</v>
      </c>
      <c r="D238" s="43" t="s">
        <v>867</v>
      </c>
      <c r="E238" s="44" t="s">
        <v>944</v>
      </c>
      <c r="F238" s="45" t="str">
        <f>VLOOKUP(D238,'[1]Model List'!D:Y,3,FALSE)</f>
        <v>Apr</v>
      </c>
      <c r="G238" s="54" t="str">
        <f>VLOOKUP(D238,'[1]Model List'!D:Y,5,FALSE)</f>
        <v>MOVABLE</v>
      </c>
      <c r="H238" s="47" t="s">
        <v>1150</v>
      </c>
      <c r="I238" s="47" t="s">
        <v>1149</v>
      </c>
      <c r="J238" s="42" t="s">
        <v>1002</v>
      </c>
      <c r="K238" s="48" t="str">
        <f t="shared" si="33"/>
        <v>0541555403</v>
      </c>
      <c r="L238" s="45"/>
      <c r="M238" s="45"/>
      <c r="N238" s="49">
        <f>VLOOKUP(D238,'[1]Model List'!D:Q,11,FALSE)</f>
        <v>69.48</v>
      </c>
      <c r="O238" s="49">
        <f t="shared" si="35"/>
        <v>77.2</v>
      </c>
      <c r="P238" s="50">
        <v>390</v>
      </c>
      <c r="Q238" s="50">
        <v>30</v>
      </c>
      <c r="R238" s="51">
        <f t="shared" si="36"/>
        <v>10</v>
      </c>
      <c r="S238" s="51">
        <v>2</v>
      </c>
      <c r="T238" s="50">
        <f t="shared" si="37"/>
        <v>253.5</v>
      </c>
      <c r="U238" s="52">
        <f t="shared" si="38"/>
        <v>0.6954635108481263</v>
      </c>
      <c r="V238" s="50">
        <f t="shared" si="39"/>
        <v>11700</v>
      </c>
      <c r="W238" s="50">
        <f t="shared" si="40"/>
        <v>7605</v>
      </c>
      <c r="X238" s="50">
        <f t="shared" si="41"/>
        <v>2316</v>
      </c>
      <c r="Y238" s="53">
        <f t="shared" si="42"/>
        <v>0.80205128205128207</v>
      </c>
      <c r="Z238" s="52">
        <f t="shared" si="43"/>
        <v>0.35</v>
      </c>
      <c r="AC238" s="65" t="s">
        <v>1386</v>
      </c>
      <c r="AD238" s="67">
        <v>4</v>
      </c>
      <c r="AE238" s="67">
        <v>8</v>
      </c>
      <c r="AF238" s="67">
        <v>8</v>
      </c>
      <c r="AG238" s="67">
        <v>0</v>
      </c>
      <c r="AH238" s="67">
        <v>0</v>
      </c>
      <c r="AI238" s="67">
        <v>0</v>
      </c>
      <c r="AJ238" s="67">
        <v>0</v>
      </c>
      <c r="AK238" s="67">
        <v>0</v>
      </c>
      <c r="AL238" s="67">
        <v>0</v>
      </c>
      <c r="AM238" s="67">
        <v>0</v>
      </c>
      <c r="AN238" s="67">
        <v>0</v>
      </c>
      <c r="AO238" s="67">
        <v>0</v>
      </c>
      <c r="AP238" s="67">
        <v>0</v>
      </c>
      <c r="AQ238" s="67">
        <v>0</v>
      </c>
      <c r="AR238" s="14">
        <v>20</v>
      </c>
    </row>
    <row r="239" spans="2:44" ht="57.75" customHeight="1">
      <c r="B239" s="42" t="str">
        <f>VLOOKUP(C239,[1]Cat!C:E,2,FALSE)</f>
        <v>Long Pants</v>
      </c>
      <c r="C239" s="42" t="str">
        <f t="shared" si="34"/>
        <v>41</v>
      </c>
      <c r="D239" s="43" t="s">
        <v>867</v>
      </c>
      <c r="E239" s="44" t="s">
        <v>944</v>
      </c>
      <c r="F239" s="45" t="str">
        <f>VLOOKUP(D239,'[1]Model List'!D:Y,3,FALSE)</f>
        <v>Apr</v>
      </c>
      <c r="G239" s="54" t="str">
        <f>VLOOKUP(D239,'[1]Model List'!D:Y,5,FALSE)</f>
        <v>MOVABLE</v>
      </c>
      <c r="H239" s="47" t="s">
        <v>1023</v>
      </c>
      <c r="I239" s="47" t="s">
        <v>1149</v>
      </c>
      <c r="J239" s="42" t="s">
        <v>1013</v>
      </c>
      <c r="K239" s="48" t="str">
        <f t="shared" si="33"/>
        <v>0541555405</v>
      </c>
      <c r="L239" s="45"/>
      <c r="M239" s="45"/>
      <c r="N239" s="49">
        <f>VLOOKUP(D239,'[1]Model List'!D:Q,11,FALSE)</f>
        <v>69.48</v>
      </c>
      <c r="O239" s="49">
        <f t="shared" si="35"/>
        <v>77.2</v>
      </c>
      <c r="P239" s="50">
        <v>390</v>
      </c>
      <c r="Q239" s="50">
        <v>30</v>
      </c>
      <c r="R239" s="51">
        <f t="shared" si="36"/>
        <v>10</v>
      </c>
      <c r="S239" s="51">
        <v>2</v>
      </c>
      <c r="T239" s="50">
        <f t="shared" si="37"/>
        <v>253.5</v>
      </c>
      <c r="U239" s="52">
        <f t="shared" si="38"/>
        <v>0.6954635108481263</v>
      </c>
      <c r="V239" s="50">
        <f t="shared" si="39"/>
        <v>11700</v>
      </c>
      <c r="W239" s="50">
        <f t="shared" si="40"/>
        <v>7605</v>
      </c>
      <c r="X239" s="50">
        <f t="shared" si="41"/>
        <v>2316</v>
      </c>
      <c r="Y239" s="53">
        <f t="shared" si="42"/>
        <v>0.80205128205128207</v>
      </c>
      <c r="Z239" s="52">
        <f t="shared" si="43"/>
        <v>0.35</v>
      </c>
      <c r="AC239" s="65" t="s">
        <v>1387</v>
      </c>
      <c r="AD239" s="67">
        <v>0</v>
      </c>
      <c r="AE239" s="67">
        <v>4</v>
      </c>
      <c r="AF239" s="67">
        <v>7</v>
      </c>
      <c r="AG239" s="67">
        <v>0</v>
      </c>
      <c r="AH239" s="67">
        <v>0</v>
      </c>
      <c r="AI239" s="67">
        <v>0</v>
      </c>
      <c r="AJ239" s="67">
        <v>0</v>
      </c>
      <c r="AK239" s="67">
        <v>0</v>
      </c>
      <c r="AL239" s="67">
        <v>0</v>
      </c>
      <c r="AM239" s="67">
        <v>0</v>
      </c>
      <c r="AN239" s="67">
        <v>0</v>
      </c>
      <c r="AO239" s="67">
        <v>0</v>
      </c>
      <c r="AP239" s="67">
        <v>0</v>
      </c>
      <c r="AQ239" s="67">
        <v>0</v>
      </c>
      <c r="AR239" s="14">
        <v>11</v>
      </c>
    </row>
  </sheetData>
  <autoFilter ref="A7:AR239"/>
  <phoneticPr fontId="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2"/>
  <sheetViews>
    <sheetView tabSelected="1" workbookViewId="0">
      <selection activeCell="L24" sqref="L24"/>
    </sheetView>
  </sheetViews>
  <sheetFormatPr defaultRowHeight="15"/>
  <cols>
    <col min="1" max="1" width="11.88671875" bestFit="1" customWidth="1"/>
    <col min="2" max="2" width="5.109375" bestFit="1" customWidth="1"/>
    <col min="3" max="4" width="6.33203125" bestFit="1" customWidth="1"/>
    <col min="5" max="5" width="5.109375" bestFit="1" customWidth="1"/>
    <col min="6" max="15" width="4" bestFit="1" customWidth="1"/>
  </cols>
  <sheetData>
    <row r="1" spans="1:16">
      <c r="A1" s="69" t="s">
        <v>1162</v>
      </c>
      <c r="B1" s="61" t="s">
        <v>973</v>
      </c>
      <c r="C1" s="61" t="s">
        <v>995</v>
      </c>
      <c r="D1" s="61" t="s">
        <v>1002</v>
      </c>
      <c r="E1" s="61" t="s">
        <v>1000</v>
      </c>
      <c r="F1" s="61" t="s">
        <v>1013</v>
      </c>
      <c r="G1" s="61" t="s">
        <v>989</v>
      </c>
      <c r="H1" s="61" t="s">
        <v>991</v>
      </c>
      <c r="I1" s="61" t="s">
        <v>1157</v>
      </c>
      <c r="J1" s="61" t="s">
        <v>1158</v>
      </c>
      <c r="K1" s="61" t="s">
        <v>1152</v>
      </c>
      <c r="L1" s="61" t="s">
        <v>1153</v>
      </c>
      <c r="M1" s="61" t="s">
        <v>1154</v>
      </c>
      <c r="N1" s="61" t="s">
        <v>1155</v>
      </c>
      <c r="O1" s="61" t="s">
        <v>1156</v>
      </c>
      <c r="P1" s="61" t="s">
        <v>1163</v>
      </c>
    </row>
    <row r="2" spans="1:16">
      <c r="A2" s="59" t="s">
        <v>1164</v>
      </c>
      <c r="B2" s="62">
        <v>3</v>
      </c>
      <c r="C2" s="62">
        <v>5</v>
      </c>
      <c r="D2" s="62">
        <v>8</v>
      </c>
      <c r="E2" s="62">
        <v>7</v>
      </c>
      <c r="F2" s="62">
        <v>4</v>
      </c>
      <c r="G2" s="62"/>
      <c r="H2" s="62"/>
      <c r="I2" s="62"/>
      <c r="J2" s="62"/>
      <c r="K2" s="62"/>
      <c r="L2" s="62"/>
      <c r="M2" s="62"/>
      <c r="N2" s="62"/>
      <c r="O2" s="62"/>
      <c r="P2" s="62">
        <v>27</v>
      </c>
    </row>
    <row r="3" spans="1:16">
      <c r="A3" s="59" t="s">
        <v>1166</v>
      </c>
      <c r="B3" s="62">
        <v>2</v>
      </c>
      <c r="C3" s="62">
        <v>2</v>
      </c>
      <c r="D3" s="62">
        <v>3</v>
      </c>
      <c r="E3" s="62">
        <v>6</v>
      </c>
      <c r="F3" s="62">
        <v>4</v>
      </c>
      <c r="G3" s="62"/>
      <c r="H3" s="62"/>
      <c r="I3" s="62"/>
      <c r="J3" s="62"/>
      <c r="K3" s="62"/>
      <c r="L3" s="62"/>
      <c r="M3" s="62"/>
      <c r="N3" s="62"/>
      <c r="O3" s="62"/>
      <c r="P3" s="62">
        <v>17</v>
      </c>
    </row>
    <row r="4" spans="1:16">
      <c r="A4" s="59" t="s">
        <v>1167</v>
      </c>
      <c r="B4" s="62">
        <v>1</v>
      </c>
      <c r="C4" s="62">
        <v>4</v>
      </c>
      <c r="D4" s="62">
        <v>6</v>
      </c>
      <c r="E4" s="62">
        <v>6</v>
      </c>
      <c r="F4" s="62">
        <v>4</v>
      </c>
      <c r="G4" s="62"/>
      <c r="H4" s="62"/>
      <c r="I4" s="62"/>
      <c r="J4" s="62"/>
      <c r="K4" s="62"/>
      <c r="L4" s="62"/>
      <c r="M4" s="62"/>
      <c r="N4" s="62"/>
      <c r="O4" s="62"/>
      <c r="P4" s="62">
        <v>21</v>
      </c>
    </row>
    <row r="5" spans="1:16">
      <c r="A5" s="59" t="s">
        <v>1168</v>
      </c>
      <c r="B5" s="62">
        <v>2</v>
      </c>
      <c r="C5" s="62">
        <v>4</v>
      </c>
      <c r="D5" s="62">
        <v>9</v>
      </c>
      <c r="E5" s="62">
        <v>7</v>
      </c>
      <c r="F5" s="62">
        <v>4</v>
      </c>
      <c r="G5" s="62"/>
      <c r="H5" s="62"/>
      <c r="I5" s="62"/>
      <c r="J5" s="62"/>
      <c r="K5" s="62"/>
      <c r="L5" s="62"/>
      <c r="M5" s="62"/>
      <c r="N5" s="62"/>
      <c r="O5" s="62"/>
      <c r="P5" s="62">
        <v>26</v>
      </c>
    </row>
    <row r="6" spans="1:16">
      <c r="A6" s="59" t="s">
        <v>1169</v>
      </c>
      <c r="B6" s="62">
        <v>2</v>
      </c>
      <c r="C6" s="62">
        <v>1</v>
      </c>
      <c r="D6" s="62">
        <v>6</v>
      </c>
      <c r="E6" s="62">
        <v>1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>
        <v>10</v>
      </c>
    </row>
    <row r="7" spans="1:16">
      <c r="A7" s="59" t="s">
        <v>1170</v>
      </c>
      <c r="B7" s="62">
        <v>3</v>
      </c>
      <c r="C7" s="62">
        <v>3</v>
      </c>
      <c r="D7" s="62">
        <v>7</v>
      </c>
      <c r="E7" s="62">
        <v>3</v>
      </c>
      <c r="F7" s="62">
        <v>2</v>
      </c>
      <c r="G7" s="62"/>
      <c r="H7" s="62"/>
      <c r="I7" s="62"/>
      <c r="J7" s="62"/>
      <c r="K7" s="62"/>
      <c r="L7" s="62"/>
      <c r="M7" s="62"/>
      <c r="N7" s="62"/>
      <c r="O7" s="62"/>
      <c r="P7" s="62">
        <v>18</v>
      </c>
    </row>
    <row r="8" spans="1:16">
      <c r="A8" s="59" t="s">
        <v>1171</v>
      </c>
      <c r="B8" s="62">
        <v>1</v>
      </c>
      <c r="C8" s="62">
        <v>3</v>
      </c>
      <c r="D8" s="62">
        <v>6</v>
      </c>
      <c r="E8" s="62">
        <v>5</v>
      </c>
      <c r="F8" s="62">
        <v>4</v>
      </c>
      <c r="G8" s="62"/>
      <c r="H8" s="62"/>
      <c r="I8" s="62"/>
      <c r="J8" s="62"/>
      <c r="K8" s="62"/>
      <c r="L8" s="62"/>
      <c r="M8" s="62"/>
      <c r="N8" s="62"/>
      <c r="O8" s="62"/>
      <c r="P8" s="62">
        <v>19</v>
      </c>
    </row>
    <row r="9" spans="1:16">
      <c r="A9" s="59" t="s">
        <v>1172</v>
      </c>
      <c r="B9" s="62">
        <v>2</v>
      </c>
      <c r="C9" s="62">
        <v>1</v>
      </c>
      <c r="D9" s="62">
        <v>9</v>
      </c>
      <c r="E9" s="62">
        <v>7</v>
      </c>
      <c r="F9" s="62">
        <v>3</v>
      </c>
      <c r="G9" s="62"/>
      <c r="H9" s="62"/>
      <c r="I9" s="62"/>
      <c r="J9" s="62"/>
      <c r="K9" s="62"/>
      <c r="L9" s="62"/>
      <c r="M9" s="62"/>
      <c r="N9" s="62"/>
      <c r="O9" s="62"/>
      <c r="P9" s="62">
        <v>22</v>
      </c>
    </row>
    <row r="10" spans="1:16">
      <c r="A10" s="59" t="s">
        <v>1173</v>
      </c>
      <c r="B10" s="62">
        <v>3</v>
      </c>
      <c r="C10" s="62">
        <v>7</v>
      </c>
      <c r="D10" s="62">
        <v>5</v>
      </c>
      <c r="E10" s="62">
        <v>1</v>
      </c>
      <c r="F10" s="62">
        <v>2</v>
      </c>
      <c r="G10" s="62"/>
      <c r="H10" s="62"/>
      <c r="I10" s="62"/>
      <c r="J10" s="62"/>
      <c r="K10" s="62"/>
      <c r="L10" s="62"/>
      <c r="M10" s="62"/>
      <c r="N10" s="62"/>
      <c r="O10" s="62"/>
      <c r="P10" s="62">
        <v>18</v>
      </c>
    </row>
    <row r="11" spans="1:16">
      <c r="A11" s="59" t="s">
        <v>1174</v>
      </c>
      <c r="B11" s="62">
        <v>3</v>
      </c>
      <c r="C11" s="62"/>
      <c r="D11" s="62">
        <v>5</v>
      </c>
      <c r="E11" s="62">
        <v>4</v>
      </c>
      <c r="F11" s="62">
        <v>4</v>
      </c>
      <c r="G11" s="62"/>
      <c r="H11" s="62"/>
      <c r="I11" s="62"/>
      <c r="J11" s="62"/>
      <c r="K11" s="62"/>
      <c r="L11" s="62"/>
      <c r="M11" s="62"/>
      <c r="N11" s="62"/>
      <c r="O11" s="62"/>
      <c r="P11" s="62">
        <v>16</v>
      </c>
    </row>
    <row r="12" spans="1:16">
      <c r="A12" s="59" t="s">
        <v>1175</v>
      </c>
      <c r="B12" s="62">
        <v>4</v>
      </c>
      <c r="C12" s="62">
        <v>11</v>
      </c>
      <c r="D12" s="62">
        <v>9</v>
      </c>
      <c r="E12" s="62">
        <v>2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>
        <v>26</v>
      </c>
    </row>
    <row r="13" spans="1:16">
      <c r="A13" s="59" t="s">
        <v>1176</v>
      </c>
      <c r="B13" s="62">
        <v>5</v>
      </c>
      <c r="C13" s="62">
        <v>10</v>
      </c>
      <c r="D13" s="62">
        <v>7</v>
      </c>
      <c r="E13" s="62">
        <v>4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>
        <v>26</v>
      </c>
    </row>
    <row r="14" spans="1:16">
      <c r="A14" s="59" t="s">
        <v>1177</v>
      </c>
      <c r="B14" s="62">
        <v>1</v>
      </c>
      <c r="C14" s="62">
        <v>9</v>
      </c>
      <c r="D14" s="62">
        <v>5</v>
      </c>
      <c r="E14" s="62">
        <v>1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>
        <v>16</v>
      </c>
    </row>
    <row r="15" spans="1:16">
      <c r="A15" s="59" t="s">
        <v>1178</v>
      </c>
      <c r="B15" s="62">
        <v>2</v>
      </c>
      <c r="C15" s="62">
        <v>8</v>
      </c>
      <c r="D15" s="62">
        <v>5</v>
      </c>
      <c r="E15" s="62">
        <v>2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>
        <v>17</v>
      </c>
    </row>
    <row r="16" spans="1:16">
      <c r="A16" s="59" t="s">
        <v>1179</v>
      </c>
      <c r="B16" s="62">
        <v>3</v>
      </c>
      <c r="C16" s="62">
        <v>10</v>
      </c>
      <c r="D16" s="62">
        <v>5</v>
      </c>
      <c r="E16" s="62">
        <v>2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>
        <v>20</v>
      </c>
    </row>
    <row r="17" spans="1:16">
      <c r="A17" s="59" t="s">
        <v>1180</v>
      </c>
      <c r="B17" s="62">
        <v>3</v>
      </c>
      <c r="C17" s="62">
        <v>10</v>
      </c>
      <c r="D17" s="62">
        <v>5</v>
      </c>
      <c r="E17" s="62">
        <v>5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>
        <v>23</v>
      </c>
    </row>
    <row r="18" spans="1:16">
      <c r="A18" s="59" t="s">
        <v>1181</v>
      </c>
      <c r="B18" s="62">
        <v>2</v>
      </c>
      <c r="C18" s="62">
        <v>10</v>
      </c>
      <c r="D18" s="62">
        <v>7</v>
      </c>
      <c r="E18" s="62">
        <v>4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>
        <v>23</v>
      </c>
    </row>
    <row r="19" spans="1:16">
      <c r="A19" s="59" t="s">
        <v>1182</v>
      </c>
      <c r="B19" s="62">
        <v>3</v>
      </c>
      <c r="C19" s="62">
        <v>10</v>
      </c>
      <c r="D19" s="62">
        <v>7</v>
      </c>
      <c r="E19" s="62">
        <v>4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>
        <v>24</v>
      </c>
    </row>
    <row r="20" spans="1:16">
      <c r="A20" s="59" t="s">
        <v>1183</v>
      </c>
      <c r="B20" s="62"/>
      <c r="C20" s="62">
        <v>7</v>
      </c>
      <c r="D20" s="62">
        <v>4</v>
      </c>
      <c r="E20" s="62">
        <v>1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>
        <v>12</v>
      </c>
    </row>
    <row r="21" spans="1:16">
      <c r="A21" s="59" t="s">
        <v>1184</v>
      </c>
      <c r="B21" s="62">
        <v>2</v>
      </c>
      <c r="C21" s="62">
        <v>1</v>
      </c>
      <c r="D21" s="62"/>
      <c r="E21" s="62">
        <v>3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>
        <v>6</v>
      </c>
    </row>
    <row r="22" spans="1:16">
      <c r="A22" s="59" t="s">
        <v>1185</v>
      </c>
      <c r="B22" s="62">
        <v>1</v>
      </c>
      <c r="C22" s="62">
        <v>8</v>
      </c>
      <c r="D22" s="62">
        <v>1</v>
      </c>
      <c r="E22" s="62">
        <v>1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>
        <v>11</v>
      </c>
    </row>
    <row r="23" spans="1:16">
      <c r="A23" s="59" t="s">
        <v>1186</v>
      </c>
      <c r="B23" s="62">
        <v>4</v>
      </c>
      <c r="C23" s="62">
        <v>8</v>
      </c>
      <c r="D23" s="62">
        <v>5</v>
      </c>
      <c r="E23" s="62">
        <v>3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>
        <v>20</v>
      </c>
    </row>
    <row r="24" spans="1:16">
      <c r="A24" s="59" t="s">
        <v>1187</v>
      </c>
      <c r="B24" s="62">
        <v>3</v>
      </c>
      <c r="C24" s="62">
        <v>10</v>
      </c>
      <c r="D24" s="62">
        <v>4</v>
      </c>
      <c r="E24" s="62">
        <v>2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>
        <v>19</v>
      </c>
    </row>
    <row r="25" spans="1:16">
      <c r="A25" s="59" t="s">
        <v>1188</v>
      </c>
      <c r="B25" s="62">
        <v>3</v>
      </c>
      <c r="C25" s="62">
        <v>11</v>
      </c>
      <c r="D25" s="62">
        <v>4</v>
      </c>
      <c r="E25" s="62">
        <v>2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>
        <v>20</v>
      </c>
    </row>
    <row r="26" spans="1:16">
      <c r="A26" s="59" t="s">
        <v>1189</v>
      </c>
      <c r="B26" s="62">
        <v>1</v>
      </c>
      <c r="C26" s="62">
        <v>6</v>
      </c>
      <c r="D26" s="62">
        <v>1</v>
      </c>
      <c r="E26" s="62">
        <v>2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>
        <v>10</v>
      </c>
    </row>
    <row r="27" spans="1:16">
      <c r="A27" s="59" t="s">
        <v>1190</v>
      </c>
      <c r="B27" s="62"/>
      <c r="C27" s="62">
        <v>7</v>
      </c>
      <c r="D27" s="62">
        <v>1</v>
      </c>
      <c r="E27" s="62">
        <v>1</v>
      </c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>
        <v>9</v>
      </c>
    </row>
    <row r="28" spans="1:16">
      <c r="A28" s="59" t="s">
        <v>1191</v>
      </c>
      <c r="B28" s="62">
        <v>4</v>
      </c>
      <c r="C28" s="62">
        <v>7</v>
      </c>
      <c r="D28" s="62">
        <v>9</v>
      </c>
      <c r="E28" s="62">
        <v>1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>
        <v>21</v>
      </c>
    </row>
    <row r="29" spans="1:16">
      <c r="A29" s="59" t="s">
        <v>1192</v>
      </c>
      <c r="B29" s="62">
        <v>5</v>
      </c>
      <c r="C29" s="62">
        <v>4</v>
      </c>
      <c r="D29" s="62">
        <v>4</v>
      </c>
      <c r="E29" s="62">
        <v>3</v>
      </c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>
        <v>16</v>
      </c>
    </row>
    <row r="30" spans="1:16">
      <c r="A30" s="59" t="s">
        <v>1193</v>
      </c>
      <c r="B30" s="62">
        <v>3</v>
      </c>
      <c r="C30" s="62">
        <v>8</v>
      </c>
      <c r="D30" s="62">
        <v>9</v>
      </c>
      <c r="E30" s="62">
        <v>3</v>
      </c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>
        <v>23</v>
      </c>
    </row>
    <row r="31" spans="1:16">
      <c r="A31" s="59" t="s">
        <v>1194</v>
      </c>
      <c r="B31" s="62">
        <v>2</v>
      </c>
      <c r="C31" s="62">
        <v>6</v>
      </c>
      <c r="D31" s="62">
        <v>7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>
        <v>15</v>
      </c>
    </row>
    <row r="32" spans="1:16">
      <c r="A32" s="59" t="s">
        <v>1195</v>
      </c>
      <c r="B32" s="62">
        <v>5</v>
      </c>
      <c r="C32" s="62">
        <v>4</v>
      </c>
      <c r="D32" s="62">
        <v>4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>
        <v>13</v>
      </c>
    </row>
    <row r="33" spans="1:16">
      <c r="A33" s="59" t="s">
        <v>1196</v>
      </c>
      <c r="B33" s="62">
        <v>5</v>
      </c>
      <c r="C33" s="62">
        <v>6</v>
      </c>
      <c r="D33" s="62">
        <v>6</v>
      </c>
      <c r="E33" s="62">
        <v>2</v>
      </c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>
        <v>19</v>
      </c>
    </row>
    <row r="34" spans="1:16">
      <c r="A34" s="59" t="s">
        <v>1197</v>
      </c>
      <c r="B34" s="62">
        <v>4</v>
      </c>
      <c r="C34" s="62">
        <v>8</v>
      </c>
      <c r="D34" s="62">
        <v>10</v>
      </c>
      <c r="E34" s="62">
        <v>4</v>
      </c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>
        <v>26</v>
      </c>
    </row>
    <row r="35" spans="1:16">
      <c r="A35" s="59" t="s">
        <v>1198</v>
      </c>
      <c r="B35" s="62">
        <v>2</v>
      </c>
      <c r="C35" s="62">
        <v>10</v>
      </c>
      <c r="D35" s="62">
        <v>10</v>
      </c>
      <c r="E35" s="62">
        <v>3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>
        <v>25</v>
      </c>
    </row>
    <row r="36" spans="1:16">
      <c r="A36" s="59" t="s">
        <v>1199</v>
      </c>
      <c r="B36" s="62">
        <v>2</v>
      </c>
      <c r="C36" s="62">
        <v>10</v>
      </c>
      <c r="D36" s="62">
        <v>8</v>
      </c>
      <c r="E36" s="62">
        <v>4</v>
      </c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>
        <v>24</v>
      </c>
    </row>
    <row r="37" spans="1:16">
      <c r="A37" s="59" t="s">
        <v>1200</v>
      </c>
      <c r="B37" s="62">
        <v>4</v>
      </c>
      <c r="C37" s="62">
        <v>10</v>
      </c>
      <c r="D37" s="62">
        <v>10</v>
      </c>
      <c r="E37" s="62">
        <v>4</v>
      </c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>
        <v>28</v>
      </c>
    </row>
    <row r="38" spans="1:16">
      <c r="A38" s="59" t="s">
        <v>1201</v>
      </c>
      <c r="B38" s="62">
        <v>2</v>
      </c>
      <c r="C38" s="62">
        <v>9</v>
      </c>
      <c r="D38" s="62">
        <v>8</v>
      </c>
      <c r="E38" s="62">
        <v>5</v>
      </c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>
        <v>24</v>
      </c>
    </row>
    <row r="39" spans="1:16">
      <c r="A39" s="59" t="s">
        <v>1202</v>
      </c>
      <c r="B39" s="62">
        <v>4</v>
      </c>
      <c r="C39" s="62">
        <v>4</v>
      </c>
      <c r="D39" s="62">
        <v>6</v>
      </c>
      <c r="E39" s="62">
        <v>5</v>
      </c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>
        <v>19</v>
      </c>
    </row>
    <row r="40" spans="1:16">
      <c r="A40" s="59" t="s">
        <v>1203</v>
      </c>
      <c r="B40" s="62">
        <v>2</v>
      </c>
      <c r="C40" s="62">
        <v>8</v>
      </c>
      <c r="D40" s="62">
        <v>9</v>
      </c>
      <c r="E40" s="62">
        <v>5</v>
      </c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>
        <v>24</v>
      </c>
    </row>
    <row r="41" spans="1:16">
      <c r="A41" s="59" t="s">
        <v>1204</v>
      </c>
      <c r="B41" s="62">
        <v>3</v>
      </c>
      <c r="C41" s="62">
        <v>10</v>
      </c>
      <c r="D41" s="62">
        <v>10</v>
      </c>
      <c r="E41" s="62">
        <v>4</v>
      </c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>
        <v>27</v>
      </c>
    </row>
    <row r="42" spans="1:16">
      <c r="A42" s="59" t="s">
        <v>1205</v>
      </c>
      <c r="B42" s="62">
        <v>4</v>
      </c>
      <c r="C42" s="62">
        <v>8</v>
      </c>
      <c r="D42" s="62">
        <v>9</v>
      </c>
      <c r="E42" s="62">
        <v>4</v>
      </c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>
        <v>25</v>
      </c>
    </row>
    <row r="43" spans="1:16">
      <c r="A43" s="59" t="s">
        <v>1206</v>
      </c>
      <c r="B43" s="62">
        <v>4</v>
      </c>
      <c r="C43" s="62">
        <v>9</v>
      </c>
      <c r="D43" s="62">
        <v>8</v>
      </c>
      <c r="E43" s="62">
        <v>5</v>
      </c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>
        <v>26</v>
      </c>
    </row>
    <row r="44" spans="1:16">
      <c r="A44" s="59" t="s">
        <v>1207</v>
      </c>
      <c r="B44" s="62">
        <v>2</v>
      </c>
      <c r="C44" s="62">
        <v>3</v>
      </c>
      <c r="D44" s="62">
        <v>9</v>
      </c>
      <c r="E44" s="62">
        <v>4</v>
      </c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>
        <v>18</v>
      </c>
    </row>
    <row r="45" spans="1:16">
      <c r="A45" s="59" t="s">
        <v>1208</v>
      </c>
      <c r="B45" s="62">
        <v>1</v>
      </c>
      <c r="C45" s="62">
        <v>6</v>
      </c>
      <c r="D45" s="62">
        <v>9</v>
      </c>
      <c r="E45" s="62">
        <v>2</v>
      </c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>
        <v>18</v>
      </c>
    </row>
    <row r="46" spans="1:16">
      <c r="A46" s="59" t="s">
        <v>1209</v>
      </c>
      <c r="B46" s="62"/>
      <c r="C46" s="62">
        <v>6</v>
      </c>
      <c r="D46" s="62">
        <v>7</v>
      </c>
      <c r="E46" s="62">
        <v>3</v>
      </c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>
        <v>16</v>
      </c>
    </row>
    <row r="47" spans="1:16">
      <c r="A47" s="59" t="s">
        <v>1210</v>
      </c>
      <c r="B47" s="62"/>
      <c r="C47" s="62">
        <v>4</v>
      </c>
      <c r="D47" s="62">
        <v>8</v>
      </c>
      <c r="E47" s="62">
        <v>1</v>
      </c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>
        <v>13</v>
      </c>
    </row>
    <row r="48" spans="1:16">
      <c r="A48" s="59" t="s">
        <v>1211</v>
      </c>
      <c r="B48" s="62">
        <v>3</v>
      </c>
      <c r="C48" s="62">
        <v>10</v>
      </c>
      <c r="D48" s="62">
        <v>10</v>
      </c>
      <c r="E48" s="62">
        <v>4</v>
      </c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>
        <v>27</v>
      </c>
    </row>
    <row r="49" spans="1:16">
      <c r="A49" s="59" t="s">
        <v>1212</v>
      </c>
      <c r="B49" s="62">
        <v>3</v>
      </c>
      <c r="C49" s="62">
        <v>7</v>
      </c>
      <c r="D49" s="62">
        <v>8</v>
      </c>
      <c r="E49" s="62">
        <v>5</v>
      </c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>
        <v>23</v>
      </c>
    </row>
    <row r="50" spans="1:16">
      <c r="A50" s="59" t="s">
        <v>1213</v>
      </c>
      <c r="B50" s="62">
        <v>1</v>
      </c>
      <c r="C50" s="62">
        <v>7</v>
      </c>
      <c r="D50" s="62">
        <v>11</v>
      </c>
      <c r="E50" s="62">
        <v>3</v>
      </c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>
        <v>22</v>
      </c>
    </row>
    <row r="51" spans="1:16">
      <c r="A51" s="59" t="s">
        <v>1214</v>
      </c>
      <c r="B51" s="62">
        <v>2</v>
      </c>
      <c r="C51" s="62">
        <v>3</v>
      </c>
      <c r="D51" s="62">
        <v>9</v>
      </c>
      <c r="E51" s="62">
        <v>3</v>
      </c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>
        <v>17</v>
      </c>
    </row>
    <row r="52" spans="1:16">
      <c r="A52" s="59" t="s">
        <v>1215</v>
      </c>
      <c r="B52" s="62"/>
      <c r="C52" s="62">
        <v>5</v>
      </c>
      <c r="D52" s="62">
        <v>7</v>
      </c>
      <c r="E52" s="62">
        <v>2</v>
      </c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>
        <v>14</v>
      </c>
    </row>
    <row r="53" spans="1:16">
      <c r="A53" s="59" t="s">
        <v>1216</v>
      </c>
      <c r="B53" s="62"/>
      <c r="C53" s="62">
        <v>7</v>
      </c>
      <c r="D53" s="62">
        <v>10</v>
      </c>
      <c r="E53" s="62">
        <v>4</v>
      </c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>
        <v>21</v>
      </c>
    </row>
    <row r="54" spans="1:16">
      <c r="A54" s="59" t="s">
        <v>1217</v>
      </c>
      <c r="B54" s="62">
        <v>5</v>
      </c>
      <c r="C54" s="62">
        <v>10</v>
      </c>
      <c r="D54" s="62">
        <v>10</v>
      </c>
      <c r="E54" s="62">
        <v>4</v>
      </c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>
        <v>29</v>
      </c>
    </row>
    <row r="55" spans="1:16">
      <c r="A55" s="59" t="s">
        <v>1218</v>
      </c>
      <c r="B55" s="62">
        <v>5</v>
      </c>
      <c r="C55" s="62">
        <v>10</v>
      </c>
      <c r="D55" s="62">
        <v>10</v>
      </c>
      <c r="E55" s="62">
        <v>3</v>
      </c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>
        <v>28</v>
      </c>
    </row>
    <row r="56" spans="1:16">
      <c r="A56" s="59" t="s">
        <v>1219</v>
      </c>
      <c r="B56" s="62">
        <v>3</v>
      </c>
      <c r="C56" s="62">
        <v>7</v>
      </c>
      <c r="D56" s="62">
        <v>8</v>
      </c>
      <c r="E56" s="62">
        <v>2</v>
      </c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>
        <v>20</v>
      </c>
    </row>
    <row r="57" spans="1:16">
      <c r="A57" s="59" t="s">
        <v>1220</v>
      </c>
      <c r="B57" s="62">
        <v>5</v>
      </c>
      <c r="C57" s="62">
        <v>8</v>
      </c>
      <c r="D57" s="62">
        <v>10</v>
      </c>
      <c r="E57" s="62">
        <v>4</v>
      </c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>
        <v>27</v>
      </c>
    </row>
    <row r="58" spans="1:16">
      <c r="A58" s="59" t="s">
        <v>1221</v>
      </c>
      <c r="B58" s="62">
        <v>4</v>
      </c>
      <c r="C58" s="62">
        <v>10</v>
      </c>
      <c r="D58" s="62">
        <v>11</v>
      </c>
      <c r="E58" s="62">
        <v>4</v>
      </c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>
        <v>29</v>
      </c>
    </row>
    <row r="59" spans="1:16">
      <c r="A59" s="59" t="s">
        <v>1222</v>
      </c>
      <c r="B59" s="62">
        <v>4</v>
      </c>
      <c r="C59" s="62">
        <v>8</v>
      </c>
      <c r="D59" s="62">
        <v>8</v>
      </c>
      <c r="E59" s="62">
        <v>3</v>
      </c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>
        <v>23</v>
      </c>
    </row>
    <row r="60" spans="1:16">
      <c r="A60" s="59" t="s">
        <v>1223</v>
      </c>
      <c r="B60" s="62">
        <v>4</v>
      </c>
      <c r="C60" s="62">
        <v>4</v>
      </c>
      <c r="D60" s="62">
        <v>9</v>
      </c>
      <c r="E60" s="62">
        <v>4</v>
      </c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>
        <v>21</v>
      </c>
    </row>
    <row r="61" spans="1:16">
      <c r="A61" s="59" t="s">
        <v>1224</v>
      </c>
      <c r="B61" s="62">
        <v>2</v>
      </c>
      <c r="C61" s="62">
        <v>5</v>
      </c>
      <c r="D61" s="62">
        <v>6</v>
      </c>
      <c r="E61" s="62">
        <v>3</v>
      </c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>
        <v>16</v>
      </c>
    </row>
    <row r="62" spans="1:16">
      <c r="A62" s="59" t="s">
        <v>1225</v>
      </c>
      <c r="B62" s="62">
        <v>4</v>
      </c>
      <c r="C62" s="62">
        <v>6</v>
      </c>
      <c r="D62" s="62">
        <v>8</v>
      </c>
      <c r="E62" s="62">
        <v>3</v>
      </c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>
        <v>21</v>
      </c>
    </row>
    <row r="63" spans="1:16">
      <c r="A63" s="59" t="s">
        <v>1226</v>
      </c>
      <c r="B63" s="62"/>
      <c r="C63" s="62">
        <v>4</v>
      </c>
      <c r="D63" s="62">
        <v>6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>
        <v>10</v>
      </c>
    </row>
    <row r="64" spans="1:16">
      <c r="A64" s="59" t="s">
        <v>1227</v>
      </c>
      <c r="B64" s="62">
        <v>3</v>
      </c>
      <c r="C64" s="62">
        <v>9</v>
      </c>
      <c r="D64" s="62">
        <v>11</v>
      </c>
      <c r="E64" s="62">
        <v>6</v>
      </c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>
        <v>29</v>
      </c>
    </row>
    <row r="65" spans="1:16">
      <c r="A65" s="59" t="s">
        <v>1228</v>
      </c>
      <c r="B65" s="62">
        <v>3</v>
      </c>
      <c r="C65" s="62">
        <v>9</v>
      </c>
      <c r="D65" s="62">
        <v>11</v>
      </c>
      <c r="E65" s="62">
        <v>7</v>
      </c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>
        <v>30</v>
      </c>
    </row>
    <row r="66" spans="1:16">
      <c r="A66" s="59" t="s">
        <v>1229</v>
      </c>
      <c r="B66" s="62">
        <v>3</v>
      </c>
      <c r="C66" s="62">
        <v>8</v>
      </c>
      <c r="D66" s="62">
        <v>10</v>
      </c>
      <c r="E66" s="62">
        <v>6</v>
      </c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>
        <v>27</v>
      </c>
    </row>
    <row r="67" spans="1:16">
      <c r="A67" s="59" t="s">
        <v>1230</v>
      </c>
      <c r="B67" s="62"/>
      <c r="C67" s="62"/>
      <c r="D67" s="62"/>
      <c r="E67" s="62"/>
      <c r="F67" s="62"/>
      <c r="G67" s="62"/>
      <c r="H67" s="62"/>
      <c r="I67" s="62"/>
      <c r="J67" s="62"/>
      <c r="K67" s="62">
        <v>3</v>
      </c>
      <c r="L67" s="62">
        <v>5</v>
      </c>
      <c r="M67" s="62">
        <v>9</v>
      </c>
      <c r="N67" s="62">
        <v>8</v>
      </c>
      <c r="O67" s="62">
        <v>5</v>
      </c>
      <c r="P67" s="62">
        <v>30</v>
      </c>
    </row>
    <row r="68" spans="1:16">
      <c r="A68" s="59" t="s">
        <v>1231</v>
      </c>
      <c r="B68" s="62"/>
      <c r="C68" s="62"/>
      <c r="D68" s="62"/>
      <c r="E68" s="62"/>
      <c r="F68" s="62"/>
      <c r="G68" s="62"/>
      <c r="H68" s="62"/>
      <c r="I68" s="62"/>
      <c r="J68" s="62"/>
      <c r="K68" s="62">
        <v>3</v>
      </c>
      <c r="L68" s="62">
        <v>5</v>
      </c>
      <c r="M68" s="62">
        <v>9</v>
      </c>
      <c r="N68" s="62">
        <v>6</v>
      </c>
      <c r="O68" s="62">
        <v>5</v>
      </c>
      <c r="P68" s="62">
        <v>28</v>
      </c>
    </row>
    <row r="69" spans="1:16">
      <c r="A69" s="59" t="s">
        <v>1232</v>
      </c>
      <c r="B69" s="62"/>
      <c r="C69" s="62"/>
      <c r="D69" s="62"/>
      <c r="E69" s="62"/>
      <c r="F69" s="62"/>
      <c r="G69" s="62"/>
      <c r="H69" s="62"/>
      <c r="I69" s="62"/>
      <c r="J69" s="62"/>
      <c r="K69" s="62">
        <v>2</v>
      </c>
      <c r="L69" s="62">
        <v>4</v>
      </c>
      <c r="M69" s="62">
        <v>8</v>
      </c>
      <c r="N69" s="62">
        <v>6</v>
      </c>
      <c r="O69" s="62">
        <v>3</v>
      </c>
      <c r="P69" s="62">
        <v>23</v>
      </c>
    </row>
    <row r="70" spans="1:16">
      <c r="A70" s="59" t="s">
        <v>1233</v>
      </c>
      <c r="B70" s="62"/>
      <c r="C70" s="62"/>
      <c r="D70" s="62"/>
      <c r="E70" s="62"/>
      <c r="F70" s="62"/>
      <c r="G70" s="62"/>
      <c r="H70" s="62"/>
      <c r="I70" s="62"/>
      <c r="J70" s="62"/>
      <c r="K70" s="62">
        <v>2</v>
      </c>
      <c r="L70" s="62">
        <v>5</v>
      </c>
      <c r="M70" s="62">
        <v>7</v>
      </c>
      <c r="N70" s="62">
        <v>5</v>
      </c>
      <c r="O70" s="62">
        <v>5</v>
      </c>
      <c r="P70" s="62">
        <v>24</v>
      </c>
    </row>
    <row r="71" spans="1:16">
      <c r="A71" s="59" t="s">
        <v>1234</v>
      </c>
      <c r="B71" s="62"/>
      <c r="C71" s="62"/>
      <c r="D71" s="62"/>
      <c r="E71" s="62"/>
      <c r="F71" s="62"/>
      <c r="G71" s="62"/>
      <c r="H71" s="62"/>
      <c r="I71" s="62"/>
      <c r="J71" s="62"/>
      <c r="K71" s="62">
        <v>3</v>
      </c>
      <c r="L71" s="62">
        <v>4</v>
      </c>
      <c r="M71" s="62">
        <v>9</v>
      </c>
      <c r="N71" s="62">
        <v>9</v>
      </c>
      <c r="O71" s="62">
        <v>5</v>
      </c>
      <c r="P71" s="62">
        <v>30</v>
      </c>
    </row>
    <row r="72" spans="1:16">
      <c r="A72" s="59" t="s">
        <v>1235</v>
      </c>
      <c r="B72" s="62">
        <v>5</v>
      </c>
      <c r="C72" s="62">
        <v>7</v>
      </c>
      <c r="D72" s="62">
        <v>10</v>
      </c>
      <c r="E72" s="62">
        <v>6</v>
      </c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>
        <v>28</v>
      </c>
    </row>
    <row r="73" spans="1:16">
      <c r="A73" s="59" t="s">
        <v>1236</v>
      </c>
      <c r="B73" s="62">
        <v>4</v>
      </c>
      <c r="C73" s="62">
        <v>6</v>
      </c>
      <c r="D73" s="62">
        <v>7</v>
      </c>
      <c r="E73" s="62">
        <v>6</v>
      </c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>
        <v>23</v>
      </c>
    </row>
    <row r="74" spans="1:16">
      <c r="A74" s="59" t="s">
        <v>1237</v>
      </c>
      <c r="B74" s="62">
        <v>6</v>
      </c>
      <c r="C74" s="62">
        <v>6</v>
      </c>
      <c r="D74" s="62">
        <v>9</v>
      </c>
      <c r="E74" s="62">
        <v>6</v>
      </c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>
        <v>27</v>
      </c>
    </row>
    <row r="75" spans="1:16">
      <c r="A75" s="59" t="s">
        <v>1238</v>
      </c>
      <c r="B75" s="62">
        <v>2</v>
      </c>
      <c r="C75" s="62">
        <v>5</v>
      </c>
      <c r="D75" s="62">
        <v>9</v>
      </c>
      <c r="E75" s="62">
        <v>5</v>
      </c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>
        <v>21</v>
      </c>
    </row>
    <row r="76" spans="1:16">
      <c r="A76" s="59" t="s">
        <v>1239</v>
      </c>
      <c r="B76" s="62">
        <v>6</v>
      </c>
      <c r="C76" s="62">
        <v>5</v>
      </c>
      <c r="D76" s="62">
        <v>9</v>
      </c>
      <c r="E76" s="62">
        <v>6</v>
      </c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>
        <v>26</v>
      </c>
    </row>
    <row r="77" spans="1:16">
      <c r="A77" s="59" t="s">
        <v>1240</v>
      </c>
      <c r="B77" s="62">
        <v>6</v>
      </c>
      <c r="C77" s="62">
        <v>8</v>
      </c>
      <c r="D77" s="62">
        <v>10</v>
      </c>
      <c r="E77" s="62">
        <v>4</v>
      </c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>
        <v>28</v>
      </c>
    </row>
    <row r="78" spans="1:16">
      <c r="A78" s="59" t="s">
        <v>1241</v>
      </c>
      <c r="B78" s="62">
        <v>6</v>
      </c>
      <c r="C78" s="62">
        <v>6</v>
      </c>
      <c r="D78" s="62">
        <v>8</v>
      </c>
      <c r="E78" s="62">
        <v>4</v>
      </c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>
        <v>24</v>
      </c>
    </row>
    <row r="79" spans="1:16">
      <c r="A79" s="59" t="s">
        <v>1242</v>
      </c>
      <c r="B79" s="62">
        <v>4</v>
      </c>
      <c r="C79" s="62">
        <v>5</v>
      </c>
      <c r="D79" s="62">
        <v>10</v>
      </c>
      <c r="E79" s="62">
        <v>5</v>
      </c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>
        <v>24</v>
      </c>
    </row>
    <row r="80" spans="1:16">
      <c r="A80" s="59" t="s">
        <v>1243</v>
      </c>
      <c r="B80" s="62">
        <v>6</v>
      </c>
      <c r="C80" s="62">
        <v>6</v>
      </c>
      <c r="D80" s="62">
        <v>8</v>
      </c>
      <c r="E80" s="62">
        <v>5</v>
      </c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>
        <v>25</v>
      </c>
    </row>
    <row r="81" spans="1:16">
      <c r="A81" s="59" t="s">
        <v>1244</v>
      </c>
      <c r="B81" s="62">
        <v>6</v>
      </c>
      <c r="C81" s="62">
        <v>8</v>
      </c>
      <c r="D81" s="62">
        <v>10</v>
      </c>
      <c r="E81" s="62">
        <v>6</v>
      </c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>
        <v>30</v>
      </c>
    </row>
    <row r="82" spans="1:16">
      <c r="A82" s="59" t="s">
        <v>1245</v>
      </c>
      <c r="B82" s="62">
        <v>5</v>
      </c>
      <c r="C82" s="62">
        <v>7</v>
      </c>
      <c r="D82" s="62">
        <v>9</v>
      </c>
      <c r="E82" s="62">
        <v>5</v>
      </c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>
        <v>26</v>
      </c>
    </row>
    <row r="83" spans="1:16">
      <c r="A83" s="59" t="s">
        <v>1246</v>
      </c>
      <c r="B83" s="62">
        <v>6</v>
      </c>
      <c r="C83" s="62">
        <v>8</v>
      </c>
      <c r="D83" s="62">
        <v>10</v>
      </c>
      <c r="E83" s="62">
        <v>6</v>
      </c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>
        <v>30</v>
      </c>
    </row>
    <row r="84" spans="1:16">
      <c r="A84" s="59" t="s">
        <v>1247</v>
      </c>
      <c r="B84" s="62">
        <v>4</v>
      </c>
      <c r="C84" s="62">
        <v>8</v>
      </c>
      <c r="D84" s="62">
        <v>8</v>
      </c>
      <c r="E84" s="62">
        <v>5</v>
      </c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>
        <v>25</v>
      </c>
    </row>
    <row r="85" spans="1:16">
      <c r="A85" s="59" t="s">
        <v>1248</v>
      </c>
      <c r="B85" s="62">
        <v>6</v>
      </c>
      <c r="C85" s="62">
        <v>7</v>
      </c>
      <c r="D85" s="62">
        <v>9</v>
      </c>
      <c r="E85" s="62">
        <v>6</v>
      </c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>
        <v>28</v>
      </c>
    </row>
    <row r="86" spans="1:16">
      <c r="A86" s="59" t="s">
        <v>1249</v>
      </c>
      <c r="B86" s="62">
        <v>6</v>
      </c>
      <c r="C86" s="62">
        <v>7</v>
      </c>
      <c r="D86" s="62">
        <v>8</v>
      </c>
      <c r="E86" s="62">
        <v>3</v>
      </c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>
        <v>24</v>
      </c>
    </row>
    <row r="87" spans="1:16">
      <c r="A87" s="59" t="s">
        <v>1250</v>
      </c>
      <c r="B87" s="62">
        <v>6</v>
      </c>
      <c r="C87" s="62">
        <v>7</v>
      </c>
      <c r="D87" s="62">
        <v>5</v>
      </c>
      <c r="E87" s="62">
        <v>3</v>
      </c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>
        <v>21</v>
      </c>
    </row>
    <row r="88" spans="1:16">
      <c r="A88" s="59" t="s">
        <v>1251</v>
      </c>
      <c r="B88" s="62">
        <v>6</v>
      </c>
      <c r="C88" s="62">
        <v>8</v>
      </c>
      <c r="D88" s="62">
        <v>9</v>
      </c>
      <c r="E88" s="62">
        <v>5</v>
      </c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>
        <v>28</v>
      </c>
    </row>
    <row r="89" spans="1:16">
      <c r="A89" s="59" t="s">
        <v>1252</v>
      </c>
      <c r="B89" s="62"/>
      <c r="C89" s="62"/>
      <c r="D89" s="62"/>
      <c r="E89" s="62"/>
      <c r="F89" s="62"/>
      <c r="G89" s="62"/>
      <c r="H89" s="62"/>
      <c r="I89" s="62"/>
      <c r="J89" s="62"/>
      <c r="K89" s="62">
        <v>3</v>
      </c>
      <c r="L89" s="62">
        <v>6</v>
      </c>
      <c r="M89" s="62">
        <v>8</v>
      </c>
      <c r="N89" s="62">
        <v>8</v>
      </c>
      <c r="O89" s="62"/>
      <c r="P89" s="62">
        <v>25</v>
      </c>
    </row>
    <row r="90" spans="1:16">
      <c r="A90" s="59" t="s">
        <v>1253</v>
      </c>
      <c r="B90" s="62"/>
      <c r="C90" s="62"/>
      <c r="D90" s="62"/>
      <c r="E90" s="62"/>
      <c r="F90" s="62"/>
      <c r="G90" s="62"/>
      <c r="H90" s="62"/>
      <c r="I90" s="62"/>
      <c r="J90" s="62"/>
      <c r="K90" s="62">
        <v>3</v>
      </c>
      <c r="L90" s="62">
        <v>7</v>
      </c>
      <c r="M90" s="62">
        <v>8</v>
      </c>
      <c r="N90" s="62">
        <v>9</v>
      </c>
      <c r="O90" s="62"/>
      <c r="P90" s="62">
        <v>27</v>
      </c>
    </row>
    <row r="91" spans="1:16">
      <c r="A91" s="59" t="s">
        <v>1254</v>
      </c>
      <c r="B91" s="62"/>
      <c r="C91" s="62"/>
      <c r="D91" s="62"/>
      <c r="E91" s="62"/>
      <c r="F91" s="62"/>
      <c r="G91" s="62"/>
      <c r="H91" s="62"/>
      <c r="I91" s="62"/>
      <c r="J91" s="62"/>
      <c r="K91" s="62">
        <v>3</v>
      </c>
      <c r="L91" s="62">
        <v>1</v>
      </c>
      <c r="M91" s="62">
        <v>8</v>
      </c>
      <c r="N91" s="62">
        <v>6</v>
      </c>
      <c r="O91" s="62">
        <v>4</v>
      </c>
      <c r="P91" s="62">
        <v>22</v>
      </c>
    </row>
    <row r="92" spans="1:16">
      <c r="A92" s="59" t="s">
        <v>1255</v>
      </c>
      <c r="B92" s="62"/>
      <c r="C92" s="62"/>
      <c r="D92" s="62"/>
      <c r="E92" s="62"/>
      <c r="F92" s="62"/>
      <c r="G92" s="62"/>
      <c r="H92" s="62"/>
      <c r="I92" s="62"/>
      <c r="J92" s="62"/>
      <c r="K92" s="62">
        <v>2</v>
      </c>
      <c r="L92" s="62">
        <v>3</v>
      </c>
      <c r="M92" s="62">
        <v>5</v>
      </c>
      <c r="N92" s="62">
        <v>5</v>
      </c>
      <c r="O92" s="62">
        <v>6</v>
      </c>
      <c r="P92" s="62">
        <v>21</v>
      </c>
    </row>
    <row r="93" spans="1:16">
      <c r="A93" s="59" t="s">
        <v>1256</v>
      </c>
      <c r="B93" s="62"/>
      <c r="C93" s="62"/>
      <c r="D93" s="62"/>
      <c r="E93" s="62"/>
      <c r="F93" s="62"/>
      <c r="G93" s="62"/>
      <c r="H93" s="62"/>
      <c r="I93" s="62"/>
      <c r="J93" s="62"/>
      <c r="K93" s="62">
        <v>2</v>
      </c>
      <c r="L93" s="62">
        <v>4</v>
      </c>
      <c r="M93" s="62">
        <v>5</v>
      </c>
      <c r="N93" s="62">
        <v>5</v>
      </c>
      <c r="O93" s="62">
        <v>5</v>
      </c>
      <c r="P93" s="62">
        <v>21</v>
      </c>
    </row>
    <row r="94" spans="1:16">
      <c r="A94" s="59" t="s">
        <v>1257</v>
      </c>
      <c r="B94" s="62">
        <v>2</v>
      </c>
      <c r="C94" s="62">
        <v>5</v>
      </c>
      <c r="D94" s="62">
        <v>10</v>
      </c>
      <c r="E94" s="62">
        <v>3</v>
      </c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>
        <v>20</v>
      </c>
    </row>
    <row r="95" spans="1:16">
      <c r="A95" s="59" t="s">
        <v>1258</v>
      </c>
      <c r="B95" s="62">
        <v>2</v>
      </c>
      <c r="C95" s="62">
        <v>6</v>
      </c>
      <c r="D95" s="62">
        <v>8</v>
      </c>
      <c r="E95" s="62">
        <v>7</v>
      </c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>
        <v>23</v>
      </c>
    </row>
    <row r="96" spans="1:16">
      <c r="A96" s="59" t="s">
        <v>1259</v>
      </c>
      <c r="B96" s="62">
        <v>3</v>
      </c>
      <c r="C96" s="62">
        <v>2</v>
      </c>
      <c r="D96" s="62">
        <v>8</v>
      </c>
      <c r="E96" s="62">
        <v>5</v>
      </c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>
        <v>18</v>
      </c>
    </row>
    <row r="97" spans="1:16">
      <c r="A97" s="59" t="s">
        <v>1260</v>
      </c>
      <c r="B97" s="62">
        <v>2</v>
      </c>
      <c r="C97" s="62">
        <v>7</v>
      </c>
      <c r="D97" s="62">
        <v>10</v>
      </c>
      <c r="E97" s="62">
        <v>6</v>
      </c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>
        <v>25</v>
      </c>
    </row>
    <row r="98" spans="1:16">
      <c r="A98" s="59" t="s">
        <v>1261</v>
      </c>
      <c r="B98" s="62">
        <v>3</v>
      </c>
      <c r="C98" s="62">
        <v>8</v>
      </c>
      <c r="D98" s="62">
        <v>10</v>
      </c>
      <c r="E98" s="62">
        <v>6</v>
      </c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>
        <v>27</v>
      </c>
    </row>
    <row r="99" spans="1:16">
      <c r="A99" s="59" t="s">
        <v>1262</v>
      </c>
      <c r="B99" s="62">
        <v>3</v>
      </c>
      <c r="C99" s="62">
        <v>8</v>
      </c>
      <c r="D99" s="62">
        <v>9</v>
      </c>
      <c r="E99" s="62">
        <v>6</v>
      </c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>
        <v>26</v>
      </c>
    </row>
    <row r="100" spans="1:16">
      <c r="A100" s="59" t="s">
        <v>1263</v>
      </c>
      <c r="B100" s="62">
        <v>3</v>
      </c>
      <c r="C100" s="62">
        <v>7</v>
      </c>
      <c r="D100" s="62">
        <v>9</v>
      </c>
      <c r="E100" s="62">
        <v>5</v>
      </c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>
        <v>24</v>
      </c>
    </row>
    <row r="101" spans="1:16">
      <c r="A101" s="59" t="s">
        <v>1264</v>
      </c>
      <c r="B101" s="62">
        <v>4</v>
      </c>
      <c r="C101" s="62">
        <v>7</v>
      </c>
      <c r="D101" s="62">
        <v>9</v>
      </c>
      <c r="E101" s="62">
        <v>5</v>
      </c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>
        <v>25</v>
      </c>
    </row>
    <row r="102" spans="1:16">
      <c r="A102" s="59" t="s">
        <v>1265</v>
      </c>
      <c r="B102" s="62">
        <v>5</v>
      </c>
      <c r="C102" s="62">
        <v>8</v>
      </c>
      <c r="D102" s="62">
        <v>10</v>
      </c>
      <c r="E102" s="62">
        <v>6</v>
      </c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>
        <v>29</v>
      </c>
    </row>
    <row r="103" spans="1:16">
      <c r="A103" s="59" t="s">
        <v>1266</v>
      </c>
      <c r="B103" s="62">
        <v>8</v>
      </c>
      <c r="C103" s="62">
        <v>18</v>
      </c>
      <c r="D103" s="62">
        <v>18</v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>
        <v>44</v>
      </c>
    </row>
    <row r="104" spans="1:16">
      <c r="A104" s="59" t="s">
        <v>1267</v>
      </c>
      <c r="B104" s="62">
        <v>11</v>
      </c>
      <c r="C104" s="62">
        <v>19</v>
      </c>
      <c r="D104" s="62">
        <v>18</v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>
        <v>48</v>
      </c>
    </row>
    <row r="105" spans="1:16">
      <c r="A105" s="59" t="s">
        <v>1268</v>
      </c>
      <c r="B105" s="62">
        <v>11</v>
      </c>
      <c r="C105" s="62">
        <v>18</v>
      </c>
      <c r="D105" s="62">
        <v>19</v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>
        <v>48</v>
      </c>
    </row>
    <row r="106" spans="1:16">
      <c r="A106" s="59" t="s">
        <v>1269</v>
      </c>
      <c r="B106" s="62">
        <v>11</v>
      </c>
      <c r="C106" s="62">
        <v>16</v>
      </c>
      <c r="D106" s="62">
        <v>15</v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>
        <v>42</v>
      </c>
    </row>
    <row r="107" spans="1:16">
      <c r="A107" s="59" t="s">
        <v>1270</v>
      </c>
      <c r="B107" s="62">
        <v>13</v>
      </c>
      <c r="C107" s="62">
        <v>11</v>
      </c>
      <c r="D107" s="62">
        <v>16</v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>
        <v>40</v>
      </c>
    </row>
    <row r="108" spans="1:16">
      <c r="A108" s="59" t="s">
        <v>1271</v>
      </c>
      <c r="B108" s="62">
        <v>5</v>
      </c>
      <c r="C108" s="62">
        <v>10</v>
      </c>
      <c r="D108" s="62">
        <v>6</v>
      </c>
      <c r="E108" s="62">
        <v>5</v>
      </c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>
        <v>26</v>
      </c>
    </row>
    <row r="109" spans="1:16">
      <c r="A109" s="59" t="s">
        <v>1272</v>
      </c>
      <c r="B109" s="62">
        <v>6</v>
      </c>
      <c r="C109" s="62">
        <v>9</v>
      </c>
      <c r="D109" s="62">
        <v>8</v>
      </c>
      <c r="E109" s="62">
        <v>6</v>
      </c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>
        <v>29</v>
      </c>
    </row>
    <row r="110" spans="1:16">
      <c r="A110" s="59" t="s">
        <v>1273</v>
      </c>
      <c r="B110" s="62">
        <v>3</v>
      </c>
      <c r="C110" s="62">
        <v>8</v>
      </c>
      <c r="D110" s="62">
        <v>7</v>
      </c>
      <c r="E110" s="62">
        <v>6</v>
      </c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>
        <v>24</v>
      </c>
    </row>
    <row r="111" spans="1:16">
      <c r="A111" s="59" t="s">
        <v>1274</v>
      </c>
      <c r="B111" s="62">
        <v>4</v>
      </c>
      <c r="C111" s="62">
        <v>8</v>
      </c>
      <c r="D111" s="62">
        <v>8</v>
      </c>
      <c r="E111" s="62">
        <v>6</v>
      </c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>
        <v>26</v>
      </c>
    </row>
    <row r="112" spans="1:16">
      <c r="A112" s="59" t="s">
        <v>1275</v>
      </c>
      <c r="B112" s="62">
        <v>2</v>
      </c>
      <c r="C112" s="62">
        <v>11</v>
      </c>
      <c r="D112" s="62">
        <v>7</v>
      </c>
      <c r="E112" s="62">
        <v>6</v>
      </c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>
        <v>26</v>
      </c>
    </row>
    <row r="113" spans="1:16">
      <c r="A113" s="59" t="s">
        <v>1276</v>
      </c>
      <c r="B113" s="62">
        <v>5</v>
      </c>
      <c r="C113" s="62">
        <v>8</v>
      </c>
      <c r="D113" s="62">
        <v>8</v>
      </c>
      <c r="E113" s="62">
        <v>4</v>
      </c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>
        <v>25</v>
      </c>
    </row>
    <row r="114" spans="1:16">
      <c r="A114" s="59" t="s">
        <v>1277</v>
      </c>
      <c r="B114" s="62">
        <v>1</v>
      </c>
      <c r="C114" s="62">
        <v>6</v>
      </c>
      <c r="D114" s="62">
        <v>9</v>
      </c>
      <c r="E114" s="62">
        <v>7</v>
      </c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>
        <v>23</v>
      </c>
    </row>
    <row r="115" spans="1:16">
      <c r="A115" s="59" t="s">
        <v>1278</v>
      </c>
      <c r="B115" s="62">
        <v>4</v>
      </c>
      <c r="C115" s="62">
        <v>6</v>
      </c>
      <c r="D115" s="62">
        <v>8</v>
      </c>
      <c r="E115" s="62">
        <v>6</v>
      </c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>
        <v>24</v>
      </c>
    </row>
    <row r="116" spans="1:16">
      <c r="A116" s="59" t="s">
        <v>1279</v>
      </c>
      <c r="B116" s="62"/>
      <c r="C116" s="62">
        <v>4</v>
      </c>
      <c r="D116" s="62">
        <v>6</v>
      </c>
      <c r="E116" s="62">
        <v>4</v>
      </c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>
        <v>14</v>
      </c>
    </row>
    <row r="117" spans="1:16">
      <c r="A117" s="59" t="s">
        <v>1280</v>
      </c>
      <c r="B117" s="62"/>
      <c r="C117" s="62">
        <v>4</v>
      </c>
      <c r="D117" s="62">
        <v>10</v>
      </c>
      <c r="E117" s="62">
        <v>7</v>
      </c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>
        <v>21</v>
      </c>
    </row>
    <row r="118" spans="1:16">
      <c r="A118" s="59" t="s">
        <v>1281</v>
      </c>
      <c r="B118" s="62"/>
      <c r="C118" s="62">
        <v>4</v>
      </c>
      <c r="D118" s="62">
        <v>9</v>
      </c>
      <c r="E118" s="62">
        <v>7</v>
      </c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>
        <v>20</v>
      </c>
    </row>
    <row r="119" spans="1:16">
      <c r="A119" s="59" t="s">
        <v>1282</v>
      </c>
      <c r="B119" s="62"/>
      <c r="C119" s="62">
        <v>6</v>
      </c>
      <c r="D119" s="62">
        <v>10</v>
      </c>
      <c r="E119" s="62">
        <v>7</v>
      </c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>
        <v>23</v>
      </c>
    </row>
    <row r="120" spans="1:16">
      <c r="A120" s="59" t="s">
        <v>1283</v>
      </c>
      <c r="B120" s="62">
        <v>8</v>
      </c>
      <c r="C120" s="62">
        <v>11</v>
      </c>
      <c r="D120" s="62">
        <v>6</v>
      </c>
      <c r="E120" s="62">
        <v>5</v>
      </c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>
        <v>30</v>
      </c>
    </row>
    <row r="121" spans="1:16">
      <c r="A121" s="59" t="s">
        <v>1284</v>
      </c>
      <c r="B121" s="62">
        <v>9</v>
      </c>
      <c r="C121" s="62">
        <v>9</v>
      </c>
      <c r="D121" s="62">
        <v>13</v>
      </c>
      <c r="E121" s="62">
        <v>6</v>
      </c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>
        <v>37</v>
      </c>
    </row>
    <row r="122" spans="1:16">
      <c r="A122" s="59" t="s">
        <v>1285</v>
      </c>
      <c r="B122" s="62">
        <v>2</v>
      </c>
      <c r="C122" s="62"/>
      <c r="D122" s="62">
        <v>5</v>
      </c>
      <c r="E122" s="62">
        <v>2</v>
      </c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>
        <v>9</v>
      </c>
    </row>
    <row r="123" spans="1:16">
      <c r="A123" s="59" t="s">
        <v>1286</v>
      </c>
      <c r="B123" s="62">
        <v>5</v>
      </c>
      <c r="C123" s="62">
        <v>4</v>
      </c>
      <c r="D123" s="62">
        <v>10</v>
      </c>
      <c r="E123" s="62">
        <v>5</v>
      </c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>
        <v>24</v>
      </c>
    </row>
    <row r="124" spans="1:16">
      <c r="A124" s="59" t="s">
        <v>1287</v>
      </c>
      <c r="B124" s="62">
        <v>7</v>
      </c>
      <c r="C124" s="62">
        <v>9</v>
      </c>
      <c r="D124" s="62">
        <v>10</v>
      </c>
      <c r="E124" s="62">
        <v>8</v>
      </c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>
        <v>34</v>
      </c>
    </row>
    <row r="125" spans="1:16">
      <c r="A125" s="59" t="s">
        <v>1288</v>
      </c>
      <c r="B125" s="62">
        <v>9</v>
      </c>
      <c r="C125" s="62">
        <v>10</v>
      </c>
      <c r="D125" s="62">
        <v>6</v>
      </c>
      <c r="E125" s="62">
        <v>2</v>
      </c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>
        <v>27</v>
      </c>
    </row>
    <row r="126" spans="1:16">
      <c r="A126" s="59" t="s">
        <v>1289</v>
      </c>
      <c r="B126" s="62">
        <v>8</v>
      </c>
      <c r="C126" s="62">
        <v>9</v>
      </c>
      <c r="D126" s="62">
        <v>6</v>
      </c>
      <c r="E126" s="62">
        <v>2</v>
      </c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>
        <v>25</v>
      </c>
    </row>
    <row r="127" spans="1:16">
      <c r="A127" s="59" t="s">
        <v>1290</v>
      </c>
      <c r="B127" s="62">
        <v>7</v>
      </c>
      <c r="C127" s="62">
        <v>11</v>
      </c>
      <c r="D127" s="62">
        <v>7</v>
      </c>
      <c r="E127" s="62">
        <v>5</v>
      </c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>
        <v>30</v>
      </c>
    </row>
    <row r="128" spans="1:16">
      <c r="A128" s="59" t="s">
        <v>1291</v>
      </c>
      <c r="B128" s="62">
        <v>4</v>
      </c>
      <c r="C128" s="62">
        <v>9</v>
      </c>
      <c r="D128" s="62">
        <v>10</v>
      </c>
      <c r="E128" s="62">
        <v>7</v>
      </c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>
        <v>30</v>
      </c>
    </row>
    <row r="129" spans="1:16">
      <c r="A129" s="59" t="s">
        <v>1292</v>
      </c>
      <c r="B129" s="62">
        <v>3</v>
      </c>
      <c r="C129" s="62">
        <v>8</v>
      </c>
      <c r="D129" s="62">
        <v>9</v>
      </c>
      <c r="E129" s="62">
        <v>8</v>
      </c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>
        <v>28</v>
      </c>
    </row>
    <row r="130" spans="1:16">
      <c r="A130" s="59" t="s">
        <v>1293</v>
      </c>
      <c r="B130" s="62">
        <v>5</v>
      </c>
      <c r="C130" s="62">
        <v>9</v>
      </c>
      <c r="D130" s="62">
        <v>7</v>
      </c>
      <c r="E130" s="62">
        <v>6</v>
      </c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>
        <v>27</v>
      </c>
    </row>
    <row r="131" spans="1:16">
      <c r="A131" s="59" t="s">
        <v>1294</v>
      </c>
      <c r="B131" s="62">
        <v>5</v>
      </c>
      <c r="C131" s="62">
        <v>6</v>
      </c>
      <c r="D131" s="62">
        <v>10</v>
      </c>
      <c r="E131" s="62">
        <v>7</v>
      </c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>
        <v>28</v>
      </c>
    </row>
    <row r="132" spans="1:16">
      <c r="A132" s="59" t="s">
        <v>1295</v>
      </c>
      <c r="B132" s="62">
        <v>2</v>
      </c>
      <c r="C132" s="62">
        <v>6</v>
      </c>
      <c r="D132" s="62">
        <v>8</v>
      </c>
      <c r="E132" s="62">
        <v>7</v>
      </c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>
        <v>23</v>
      </c>
    </row>
    <row r="133" spans="1:16">
      <c r="A133" s="59" t="s">
        <v>1296</v>
      </c>
      <c r="B133" s="62">
        <v>5</v>
      </c>
      <c r="C133" s="62">
        <v>12</v>
      </c>
      <c r="D133" s="62">
        <v>11</v>
      </c>
      <c r="E133" s="62">
        <v>5</v>
      </c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>
        <v>33</v>
      </c>
    </row>
    <row r="134" spans="1:16">
      <c r="A134" s="59" t="s">
        <v>1297</v>
      </c>
      <c r="B134" s="62">
        <v>4</v>
      </c>
      <c r="C134" s="62">
        <v>9</v>
      </c>
      <c r="D134" s="62">
        <v>11</v>
      </c>
      <c r="E134" s="62">
        <v>4</v>
      </c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>
        <v>28</v>
      </c>
    </row>
    <row r="135" spans="1:16">
      <c r="A135" s="59" t="s">
        <v>1298</v>
      </c>
      <c r="B135" s="62"/>
      <c r="C135" s="62">
        <v>6</v>
      </c>
      <c r="D135" s="62">
        <v>5</v>
      </c>
      <c r="E135" s="62">
        <v>5</v>
      </c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>
        <v>16</v>
      </c>
    </row>
    <row r="136" spans="1:16">
      <c r="A136" s="59" t="s">
        <v>1299</v>
      </c>
      <c r="B136" s="62">
        <v>1</v>
      </c>
      <c r="C136" s="62">
        <v>7</v>
      </c>
      <c r="D136" s="62">
        <v>11</v>
      </c>
      <c r="E136" s="62">
        <v>7</v>
      </c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>
        <v>26</v>
      </c>
    </row>
    <row r="137" spans="1:16">
      <c r="A137" s="59" t="s">
        <v>1300</v>
      </c>
      <c r="B137" s="62">
        <v>6</v>
      </c>
      <c r="C137" s="62">
        <v>12</v>
      </c>
      <c r="D137" s="62">
        <v>11</v>
      </c>
      <c r="E137" s="62">
        <v>8</v>
      </c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>
        <v>37</v>
      </c>
    </row>
    <row r="138" spans="1:16">
      <c r="A138" s="59" t="s">
        <v>1301</v>
      </c>
      <c r="B138" s="62">
        <v>3</v>
      </c>
      <c r="C138" s="62">
        <v>6</v>
      </c>
      <c r="D138" s="62">
        <v>7</v>
      </c>
      <c r="E138" s="62">
        <v>5</v>
      </c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>
        <v>21</v>
      </c>
    </row>
    <row r="139" spans="1:16">
      <c r="A139" s="59" t="s">
        <v>1302</v>
      </c>
      <c r="B139" s="62"/>
      <c r="C139" s="62">
        <v>3</v>
      </c>
      <c r="D139" s="62">
        <v>7</v>
      </c>
      <c r="E139" s="62">
        <v>4</v>
      </c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>
        <v>14</v>
      </c>
    </row>
    <row r="140" spans="1:16">
      <c r="A140" s="59" t="s">
        <v>1303</v>
      </c>
      <c r="B140" s="62"/>
      <c r="C140" s="62"/>
      <c r="D140" s="62">
        <v>4</v>
      </c>
      <c r="E140" s="62">
        <v>4</v>
      </c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>
        <v>8</v>
      </c>
    </row>
    <row r="141" spans="1:16">
      <c r="A141" s="59" t="s">
        <v>1304</v>
      </c>
      <c r="B141" s="62">
        <v>-1</v>
      </c>
      <c r="C141" s="62">
        <v>3</v>
      </c>
      <c r="D141" s="62">
        <v>8</v>
      </c>
      <c r="E141" s="62">
        <v>8</v>
      </c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>
        <v>18</v>
      </c>
    </row>
    <row r="142" spans="1:16">
      <c r="A142" s="59" t="s">
        <v>1305</v>
      </c>
      <c r="B142" s="62">
        <v>2</v>
      </c>
      <c r="C142" s="62">
        <v>6</v>
      </c>
      <c r="D142" s="62">
        <v>10</v>
      </c>
      <c r="E142" s="62">
        <v>8</v>
      </c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>
        <v>26</v>
      </c>
    </row>
    <row r="143" spans="1:16">
      <c r="A143" s="59" t="s">
        <v>1306</v>
      </c>
      <c r="B143" s="62">
        <v>2</v>
      </c>
      <c r="C143" s="62">
        <v>10</v>
      </c>
      <c r="D143" s="62">
        <v>9</v>
      </c>
      <c r="E143" s="62">
        <v>4</v>
      </c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>
        <v>25</v>
      </c>
    </row>
    <row r="144" spans="1:16">
      <c r="A144" s="59" t="s">
        <v>1307</v>
      </c>
      <c r="B144" s="62">
        <v>3</v>
      </c>
      <c r="C144" s="62">
        <v>6</v>
      </c>
      <c r="D144" s="62">
        <v>8</v>
      </c>
      <c r="E144" s="62">
        <v>8</v>
      </c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>
        <v>25</v>
      </c>
    </row>
    <row r="145" spans="1:16">
      <c r="A145" s="59" t="s">
        <v>1308</v>
      </c>
      <c r="B145" s="62">
        <v>7</v>
      </c>
      <c r="C145" s="62">
        <v>9</v>
      </c>
      <c r="D145" s="62">
        <v>8</v>
      </c>
      <c r="E145" s="62">
        <v>5</v>
      </c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>
        <v>29</v>
      </c>
    </row>
    <row r="146" spans="1:16">
      <c r="A146" s="59" t="s">
        <v>1309</v>
      </c>
      <c r="B146" s="62">
        <v>1</v>
      </c>
      <c r="C146" s="62">
        <v>6</v>
      </c>
      <c r="D146" s="62">
        <v>8</v>
      </c>
      <c r="E146" s="62">
        <v>4</v>
      </c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>
        <v>19</v>
      </c>
    </row>
    <row r="147" spans="1:16">
      <c r="A147" s="59" t="s">
        <v>1310</v>
      </c>
      <c r="B147" s="62">
        <v>7</v>
      </c>
      <c r="C147" s="62">
        <v>8</v>
      </c>
      <c r="D147" s="62">
        <v>7</v>
      </c>
      <c r="E147" s="62">
        <v>5</v>
      </c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>
        <v>27</v>
      </c>
    </row>
    <row r="148" spans="1:16">
      <c r="A148" s="59" t="s">
        <v>1311</v>
      </c>
      <c r="B148" s="62">
        <v>2</v>
      </c>
      <c r="C148" s="62">
        <v>5</v>
      </c>
      <c r="D148" s="62">
        <v>6</v>
      </c>
      <c r="E148" s="62">
        <v>3</v>
      </c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>
        <v>16</v>
      </c>
    </row>
    <row r="149" spans="1:16">
      <c r="A149" s="59" t="s">
        <v>1312</v>
      </c>
      <c r="B149" s="62"/>
      <c r="C149" s="62"/>
      <c r="D149" s="62">
        <v>3</v>
      </c>
      <c r="E149" s="62">
        <v>3</v>
      </c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>
        <v>6</v>
      </c>
    </row>
    <row r="150" spans="1:16">
      <c r="A150" s="59" t="s">
        <v>1313</v>
      </c>
      <c r="B150" s="62">
        <v>8</v>
      </c>
      <c r="C150" s="62">
        <v>10</v>
      </c>
      <c r="D150" s="62">
        <v>8</v>
      </c>
      <c r="E150" s="62">
        <v>5</v>
      </c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>
        <v>31</v>
      </c>
    </row>
    <row r="151" spans="1:16">
      <c r="A151" s="59" t="s">
        <v>1314</v>
      </c>
      <c r="B151" s="62"/>
      <c r="C151" s="62">
        <v>3</v>
      </c>
      <c r="D151" s="62">
        <v>7</v>
      </c>
      <c r="E151" s="62">
        <v>5</v>
      </c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>
        <v>15</v>
      </c>
    </row>
    <row r="152" spans="1:16">
      <c r="A152" s="59" t="s">
        <v>1315</v>
      </c>
      <c r="B152" s="62">
        <v>5</v>
      </c>
      <c r="C152" s="62">
        <v>7</v>
      </c>
      <c r="D152" s="62">
        <v>6</v>
      </c>
      <c r="E152" s="62">
        <v>5</v>
      </c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>
        <v>23</v>
      </c>
    </row>
    <row r="153" spans="1:16">
      <c r="A153" s="59" t="s">
        <v>1316</v>
      </c>
      <c r="B153" s="62">
        <v>4</v>
      </c>
      <c r="C153" s="62">
        <v>5</v>
      </c>
      <c r="D153" s="62">
        <v>6</v>
      </c>
      <c r="E153" s="62">
        <v>5</v>
      </c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>
        <v>20</v>
      </c>
    </row>
    <row r="154" spans="1:16">
      <c r="A154" s="59" t="s">
        <v>1317</v>
      </c>
      <c r="B154" s="62">
        <v>5</v>
      </c>
      <c r="C154" s="62">
        <v>7</v>
      </c>
      <c r="D154" s="62">
        <v>8</v>
      </c>
      <c r="E154" s="62">
        <v>4</v>
      </c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>
        <v>24</v>
      </c>
    </row>
    <row r="155" spans="1:16">
      <c r="A155" s="59" t="s">
        <v>1318</v>
      </c>
      <c r="B155" s="62">
        <v>7</v>
      </c>
      <c r="C155" s="62">
        <v>4</v>
      </c>
      <c r="D155" s="62">
        <v>4</v>
      </c>
      <c r="E155" s="62">
        <v>5</v>
      </c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>
        <v>20</v>
      </c>
    </row>
    <row r="156" spans="1:16">
      <c r="A156" s="59" t="s">
        <v>1319</v>
      </c>
      <c r="B156" s="62">
        <v>5</v>
      </c>
      <c r="C156" s="62">
        <v>5</v>
      </c>
      <c r="D156" s="62">
        <v>5</v>
      </c>
      <c r="E156" s="62">
        <v>5</v>
      </c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>
        <v>20</v>
      </c>
    </row>
    <row r="157" spans="1:16">
      <c r="A157" s="59" t="s">
        <v>1320</v>
      </c>
      <c r="B157" s="62"/>
      <c r="C157" s="62">
        <v>3</v>
      </c>
      <c r="D157" s="62">
        <v>6</v>
      </c>
      <c r="E157" s="62">
        <v>5</v>
      </c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>
        <v>14</v>
      </c>
    </row>
    <row r="158" spans="1:16">
      <c r="A158" s="59" t="s">
        <v>1321</v>
      </c>
      <c r="B158" s="62"/>
      <c r="C158" s="62">
        <v>3</v>
      </c>
      <c r="D158" s="62">
        <v>6</v>
      </c>
      <c r="E158" s="62">
        <v>5</v>
      </c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>
        <v>14</v>
      </c>
    </row>
    <row r="159" spans="1:16">
      <c r="A159" s="59" t="s">
        <v>1322</v>
      </c>
      <c r="B159" s="62"/>
      <c r="C159" s="62"/>
      <c r="D159" s="62">
        <v>2</v>
      </c>
      <c r="E159" s="62">
        <v>2</v>
      </c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>
        <v>4</v>
      </c>
    </row>
    <row r="160" spans="1:16">
      <c r="A160" s="59" t="s">
        <v>1323</v>
      </c>
      <c r="B160" s="62">
        <v>5</v>
      </c>
      <c r="C160" s="62">
        <v>9</v>
      </c>
      <c r="D160" s="62">
        <v>7</v>
      </c>
      <c r="E160" s="62">
        <v>5</v>
      </c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>
        <v>26</v>
      </c>
    </row>
    <row r="161" spans="1:16">
      <c r="A161" s="59" t="s">
        <v>1324</v>
      </c>
      <c r="B161" s="62"/>
      <c r="C161" s="62"/>
      <c r="D161" s="62">
        <v>4</v>
      </c>
      <c r="E161" s="62">
        <v>4</v>
      </c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>
        <v>8</v>
      </c>
    </row>
    <row r="162" spans="1:16">
      <c r="A162" s="59" t="s">
        <v>1325</v>
      </c>
      <c r="B162" s="62">
        <v>1</v>
      </c>
      <c r="C162" s="62">
        <v>9</v>
      </c>
      <c r="D162" s="62">
        <v>8</v>
      </c>
      <c r="E162" s="62">
        <v>5</v>
      </c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>
        <v>23</v>
      </c>
    </row>
    <row r="163" spans="1:16">
      <c r="A163" s="59" t="s">
        <v>1326</v>
      </c>
      <c r="B163" s="62">
        <v>2</v>
      </c>
      <c r="C163" s="62">
        <v>10</v>
      </c>
      <c r="D163" s="62">
        <v>6</v>
      </c>
      <c r="E163" s="62">
        <v>4</v>
      </c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>
        <v>22</v>
      </c>
    </row>
    <row r="164" spans="1:16">
      <c r="A164" s="59" t="s">
        <v>1327</v>
      </c>
      <c r="B164" s="62"/>
      <c r="C164" s="62">
        <v>6</v>
      </c>
      <c r="D164" s="62">
        <v>7</v>
      </c>
      <c r="E164" s="62">
        <v>4</v>
      </c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>
        <v>17</v>
      </c>
    </row>
    <row r="165" spans="1:16">
      <c r="A165" s="59" t="s">
        <v>1328</v>
      </c>
      <c r="B165" s="62">
        <v>2</v>
      </c>
      <c r="C165" s="62">
        <v>3</v>
      </c>
      <c r="D165" s="62">
        <v>5</v>
      </c>
      <c r="E165" s="62">
        <v>5</v>
      </c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>
        <v>15</v>
      </c>
    </row>
    <row r="166" spans="1:16">
      <c r="A166" s="59" t="s">
        <v>1329</v>
      </c>
      <c r="B166" s="62"/>
      <c r="C166" s="62">
        <v>3</v>
      </c>
      <c r="D166" s="62">
        <v>5</v>
      </c>
      <c r="E166" s="62">
        <v>4</v>
      </c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>
        <v>12</v>
      </c>
    </row>
    <row r="167" spans="1:16">
      <c r="A167" s="59" t="s">
        <v>1330</v>
      </c>
      <c r="B167" s="62">
        <v>8</v>
      </c>
      <c r="C167" s="62">
        <v>12</v>
      </c>
      <c r="D167" s="62">
        <v>8</v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>
        <v>28</v>
      </c>
    </row>
    <row r="168" spans="1:16">
      <c r="A168" s="59" t="s">
        <v>1331</v>
      </c>
      <c r="B168" s="62">
        <v>7</v>
      </c>
      <c r="C168" s="62">
        <v>11</v>
      </c>
      <c r="D168" s="62">
        <v>7</v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>
        <v>25</v>
      </c>
    </row>
    <row r="169" spans="1:16">
      <c r="A169" s="59" t="s">
        <v>1332</v>
      </c>
      <c r="B169" s="62">
        <v>4</v>
      </c>
      <c r="C169" s="62">
        <v>12</v>
      </c>
      <c r="D169" s="62">
        <v>2</v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>
        <v>18</v>
      </c>
    </row>
    <row r="170" spans="1:16">
      <c r="A170" s="59" t="s">
        <v>1333</v>
      </c>
      <c r="B170" s="62">
        <v>5</v>
      </c>
      <c r="C170" s="62">
        <v>8</v>
      </c>
      <c r="D170" s="62">
        <v>5</v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>
        <v>18</v>
      </c>
    </row>
    <row r="171" spans="1:16">
      <c r="A171" s="59" t="s">
        <v>1334</v>
      </c>
      <c r="B171" s="62">
        <v>1</v>
      </c>
      <c r="C171" s="62">
        <v>10</v>
      </c>
      <c r="D171" s="62">
        <v>5</v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>
        <v>16</v>
      </c>
    </row>
    <row r="172" spans="1:16">
      <c r="A172" s="59" t="s">
        <v>1335</v>
      </c>
      <c r="B172" s="62"/>
      <c r="C172" s="62">
        <v>2</v>
      </c>
      <c r="D172" s="62">
        <v>5</v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>
        <v>7</v>
      </c>
    </row>
    <row r="173" spans="1:16">
      <c r="A173" s="59" t="s">
        <v>1336</v>
      </c>
      <c r="B173" s="62">
        <v>1</v>
      </c>
      <c r="C173" s="62">
        <v>3</v>
      </c>
      <c r="D173" s="62">
        <v>5</v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>
        <v>9</v>
      </c>
    </row>
    <row r="174" spans="1:16">
      <c r="A174" s="59" t="s">
        <v>1337</v>
      </c>
      <c r="B174" s="62">
        <v>4</v>
      </c>
      <c r="C174" s="62">
        <v>11</v>
      </c>
      <c r="D174" s="62">
        <v>7</v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>
        <v>22</v>
      </c>
    </row>
    <row r="175" spans="1:16">
      <c r="A175" s="59" t="s">
        <v>1338</v>
      </c>
      <c r="B175" s="62">
        <v>2</v>
      </c>
      <c r="C175" s="62">
        <v>6</v>
      </c>
      <c r="D175" s="62">
        <v>5</v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>
        <v>13</v>
      </c>
    </row>
    <row r="176" spans="1:16">
      <c r="A176" s="59" t="s">
        <v>1339</v>
      </c>
      <c r="B176" s="62">
        <v>4</v>
      </c>
      <c r="C176" s="62">
        <v>5</v>
      </c>
      <c r="D176" s="62">
        <v>3</v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>
        <v>12</v>
      </c>
    </row>
    <row r="177" spans="1:16">
      <c r="A177" s="59" t="s">
        <v>1340</v>
      </c>
      <c r="B177" s="62">
        <v>1</v>
      </c>
      <c r="C177" s="62">
        <v>3</v>
      </c>
      <c r="D177" s="62">
        <v>5</v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>
        <v>9</v>
      </c>
    </row>
    <row r="178" spans="1:16">
      <c r="A178" s="59" t="s">
        <v>1341</v>
      </c>
      <c r="B178" s="62">
        <v>2</v>
      </c>
      <c r="C178" s="62">
        <v>2</v>
      </c>
      <c r="D178" s="62">
        <v>4</v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>
        <v>8</v>
      </c>
    </row>
    <row r="179" spans="1:16">
      <c r="A179" s="59" t="s">
        <v>1342</v>
      </c>
      <c r="B179" s="62">
        <v>6</v>
      </c>
      <c r="C179" s="62">
        <v>7</v>
      </c>
      <c r="D179" s="62">
        <v>5</v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>
        <v>18</v>
      </c>
    </row>
    <row r="180" spans="1:16">
      <c r="A180" s="59" t="s">
        <v>1343</v>
      </c>
      <c r="B180" s="62">
        <v>3</v>
      </c>
      <c r="C180" s="62">
        <v>5</v>
      </c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>
        <v>8</v>
      </c>
    </row>
    <row r="181" spans="1:16">
      <c r="A181" s="59" t="s">
        <v>1344</v>
      </c>
      <c r="B181" s="62">
        <v>6</v>
      </c>
      <c r="C181" s="62">
        <v>7</v>
      </c>
      <c r="D181" s="62">
        <v>9</v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>
        <v>22</v>
      </c>
    </row>
    <row r="182" spans="1:16">
      <c r="A182" s="59" t="s">
        <v>1345</v>
      </c>
      <c r="B182" s="62">
        <v>6</v>
      </c>
      <c r="C182" s="62">
        <v>9</v>
      </c>
      <c r="D182" s="62">
        <v>5</v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>
        <v>20</v>
      </c>
    </row>
    <row r="183" spans="1:16">
      <c r="A183" s="59" t="s">
        <v>1346</v>
      </c>
      <c r="B183" s="62">
        <v>4</v>
      </c>
      <c r="C183" s="62">
        <v>10</v>
      </c>
      <c r="D183" s="62">
        <v>7</v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>
        <v>21</v>
      </c>
    </row>
    <row r="184" spans="1:16">
      <c r="A184" s="59" t="s">
        <v>1347</v>
      </c>
      <c r="B184" s="62">
        <v>6</v>
      </c>
      <c r="C184" s="62">
        <v>12</v>
      </c>
      <c r="D184" s="62">
        <v>7</v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>
        <v>25</v>
      </c>
    </row>
    <row r="185" spans="1:16">
      <c r="A185" s="59" t="s">
        <v>1348</v>
      </c>
      <c r="B185" s="62"/>
      <c r="C185" s="62">
        <v>3</v>
      </c>
      <c r="D185" s="62">
        <v>2</v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>
        <v>5</v>
      </c>
    </row>
    <row r="186" spans="1:16">
      <c r="A186" s="59" t="s">
        <v>1349</v>
      </c>
      <c r="B186" s="62"/>
      <c r="C186" s="62">
        <v>4</v>
      </c>
      <c r="D186" s="62">
        <v>3</v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>
        <v>7</v>
      </c>
    </row>
    <row r="187" spans="1:16">
      <c r="A187" s="59" t="s">
        <v>1350</v>
      </c>
      <c r="B187" s="62">
        <v>7</v>
      </c>
      <c r="C187" s="62">
        <v>10</v>
      </c>
      <c r="D187" s="62">
        <v>7</v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>
        <v>24</v>
      </c>
    </row>
    <row r="188" spans="1:16">
      <c r="A188" s="59" t="s">
        <v>1351</v>
      </c>
      <c r="B188" s="62">
        <v>5</v>
      </c>
      <c r="C188" s="62">
        <v>8</v>
      </c>
      <c r="D188" s="62">
        <v>4</v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>
        <v>17</v>
      </c>
    </row>
    <row r="189" spans="1:16">
      <c r="A189" s="59" t="s">
        <v>1352</v>
      </c>
      <c r="B189" s="62">
        <v>7</v>
      </c>
      <c r="C189" s="62">
        <v>7</v>
      </c>
      <c r="D189" s="62">
        <v>9</v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>
        <v>23</v>
      </c>
    </row>
    <row r="190" spans="1:16">
      <c r="A190" s="59" t="s">
        <v>1353</v>
      </c>
      <c r="B190" s="62">
        <v>3</v>
      </c>
      <c r="C190" s="62">
        <v>8</v>
      </c>
      <c r="D190" s="62">
        <v>5</v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>
        <v>16</v>
      </c>
    </row>
    <row r="191" spans="1:16">
      <c r="A191" s="59" t="s">
        <v>1354</v>
      </c>
      <c r="B191" s="62"/>
      <c r="C191" s="62">
        <v>2</v>
      </c>
      <c r="D191" s="62">
        <v>5</v>
      </c>
      <c r="E191" s="62">
        <v>6</v>
      </c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>
        <v>13</v>
      </c>
    </row>
    <row r="192" spans="1:16">
      <c r="A192" s="59" t="s">
        <v>1355</v>
      </c>
      <c r="B192" s="62">
        <v>2</v>
      </c>
      <c r="C192" s="62">
        <v>1</v>
      </c>
      <c r="D192" s="62">
        <v>4</v>
      </c>
      <c r="E192" s="62">
        <v>5</v>
      </c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>
        <v>12</v>
      </c>
    </row>
    <row r="193" spans="1:16">
      <c r="A193" s="59" t="s">
        <v>1356</v>
      </c>
      <c r="B193" s="62"/>
      <c r="C193" s="62"/>
      <c r="D193" s="62">
        <v>3</v>
      </c>
      <c r="E193" s="62">
        <v>4</v>
      </c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>
        <v>7</v>
      </c>
    </row>
    <row r="194" spans="1:16">
      <c r="A194" s="59" t="s">
        <v>1357</v>
      </c>
      <c r="B194" s="62">
        <v>1</v>
      </c>
      <c r="C194" s="62">
        <v>10</v>
      </c>
      <c r="D194" s="62">
        <v>15</v>
      </c>
      <c r="E194" s="62">
        <v>13</v>
      </c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>
        <v>39</v>
      </c>
    </row>
    <row r="195" spans="1:16">
      <c r="A195" s="59" t="s">
        <v>1358</v>
      </c>
      <c r="B195" s="62">
        <v>1</v>
      </c>
      <c r="C195" s="62">
        <v>7</v>
      </c>
      <c r="D195" s="62">
        <v>15</v>
      </c>
      <c r="E195" s="62">
        <v>14</v>
      </c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>
        <v>37</v>
      </c>
    </row>
    <row r="196" spans="1:16">
      <c r="A196" s="59" t="s">
        <v>1359</v>
      </c>
      <c r="B196" s="62">
        <v>7</v>
      </c>
      <c r="C196" s="62">
        <v>4</v>
      </c>
      <c r="D196" s="62">
        <v>13</v>
      </c>
      <c r="E196" s="62">
        <v>11</v>
      </c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>
        <v>35</v>
      </c>
    </row>
    <row r="197" spans="1:16">
      <c r="A197" s="59" t="s">
        <v>1360</v>
      </c>
      <c r="B197" s="62">
        <v>1</v>
      </c>
      <c r="C197" s="62">
        <v>7</v>
      </c>
      <c r="D197" s="62">
        <v>15</v>
      </c>
      <c r="E197" s="62">
        <v>10</v>
      </c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>
        <v>33</v>
      </c>
    </row>
    <row r="198" spans="1:16">
      <c r="A198" s="59" t="s">
        <v>1361</v>
      </c>
      <c r="B198" s="62">
        <v>3</v>
      </c>
      <c r="C198" s="62">
        <v>4</v>
      </c>
      <c r="D198" s="62">
        <v>11</v>
      </c>
      <c r="E198" s="62">
        <v>11</v>
      </c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>
        <v>29</v>
      </c>
    </row>
    <row r="199" spans="1:16">
      <c r="A199" s="59" t="s">
        <v>1362</v>
      </c>
      <c r="B199" s="62">
        <v>1</v>
      </c>
      <c r="C199" s="62">
        <v>9</v>
      </c>
      <c r="D199" s="62">
        <v>17</v>
      </c>
      <c r="E199" s="62">
        <v>13</v>
      </c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>
        <v>40</v>
      </c>
    </row>
    <row r="200" spans="1:16">
      <c r="A200" s="59" t="s">
        <v>1363</v>
      </c>
      <c r="B200" s="62">
        <v>2</v>
      </c>
      <c r="C200" s="62">
        <v>10</v>
      </c>
      <c r="D200" s="62">
        <v>19</v>
      </c>
      <c r="E200" s="62">
        <v>13</v>
      </c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>
        <v>44</v>
      </c>
    </row>
    <row r="201" spans="1:16">
      <c r="A201" s="59" t="s">
        <v>1364</v>
      </c>
      <c r="B201" s="62">
        <v>6</v>
      </c>
      <c r="C201" s="62">
        <v>13</v>
      </c>
      <c r="D201" s="62">
        <v>18</v>
      </c>
      <c r="E201" s="62">
        <v>20</v>
      </c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>
        <v>57</v>
      </c>
    </row>
    <row r="202" spans="1:16">
      <c r="A202" s="59" t="s">
        <v>1365</v>
      </c>
      <c r="B202" s="62"/>
      <c r="C202" s="62">
        <v>2</v>
      </c>
      <c r="D202" s="62">
        <v>7</v>
      </c>
      <c r="E202" s="62">
        <v>6</v>
      </c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>
        <v>15</v>
      </c>
    </row>
    <row r="203" spans="1:16">
      <c r="A203" s="59" t="s">
        <v>1366</v>
      </c>
      <c r="B203" s="62"/>
      <c r="C203" s="62"/>
      <c r="D203" s="62">
        <v>10</v>
      </c>
      <c r="E203" s="62">
        <v>6</v>
      </c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>
        <v>16</v>
      </c>
    </row>
    <row r="204" spans="1:16">
      <c r="A204" s="59" t="s">
        <v>1367</v>
      </c>
      <c r="B204" s="62"/>
      <c r="C204" s="62"/>
      <c r="D204" s="62"/>
      <c r="E204" s="62"/>
      <c r="F204" s="62"/>
      <c r="G204" s="62">
        <v>1</v>
      </c>
      <c r="H204" s="62">
        <v>4</v>
      </c>
      <c r="I204" s="62">
        <v>10</v>
      </c>
      <c r="J204" s="62">
        <v>8</v>
      </c>
      <c r="K204" s="62">
        <v>2</v>
      </c>
      <c r="L204" s="62"/>
      <c r="M204" s="62"/>
      <c r="N204" s="62"/>
      <c r="O204" s="62"/>
      <c r="P204" s="62">
        <v>25</v>
      </c>
    </row>
    <row r="205" spans="1:16">
      <c r="A205" s="59" t="s">
        <v>1368</v>
      </c>
      <c r="B205" s="62"/>
      <c r="C205" s="62"/>
      <c r="D205" s="62"/>
      <c r="E205" s="62"/>
      <c r="F205" s="62"/>
      <c r="G205" s="62">
        <v>4</v>
      </c>
      <c r="H205" s="62">
        <v>8</v>
      </c>
      <c r="I205" s="62">
        <v>11</v>
      </c>
      <c r="J205" s="62">
        <v>8</v>
      </c>
      <c r="K205" s="62">
        <v>4</v>
      </c>
      <c r="L205" s="62"/>
      <c r="M205" s="62"/>
      <c r="N205" s="62"/>
      <c r="O205" s="62"/>
      <c r="P205" s="62">
        <v>35</v>
      </c>
    </row>
    <row r="206" spans="1:16">
      <c r="A206" s="59" t="s">
        <v>1369</v>
      </c>
      <c r="B206" s="62"/>
      <c r="C206" s="62"/>
      <c r="D206" s="62"/>
      <c r="E206" s="62"/>
      <c r="F206" s="62"/>
      <c r="G206" s="62">
        <v>7</v>
      </c>
      <c r="H206" s="62">
        <v>7</v>
      </c>
      <c r="I206" s="62">
        <v>10</v>
      </c>
      <c r="J206" s="62">
        <v>8</v>
      </c>
      <c r="K206" s="62">
        <v>4</v>
      </c>
      <c r="L206" s="62"/>
      <c r="M206" s="62"/>
      <c r="N206" s="62"/>
      <c r="O206" s="62"/>
      <c r="P206" s="62">
        <v>36</v>
      </c>
    </row>
    <row r="207" spans="1:16">
      <c r="A207" s="59" t="s">
        <v>1370</v>
      </c>
      <c r="B207" s="62"/>
      <c r="C207" s="62"/>
      <c r="D207" s="62"/>
      <c r="E207" s="62"/>
      <c r="F207" s="62"/>
      <c r="G207" s="62">
        <v>7</v>
      </c>
      <c r="H207" s="62">
        <v>8</v>
      </c>
      <c r="I207" s="62">
        <v>11</v>
      </c>
      <c r="J207" s="62">
        <v>7</v>
      </c>
      <c r="K207" s="62">
        <v>2</v>
      </c>
      <c r="L207" s="62"/>
      <c r="M207" s="62"/>
      <c r="N207" s="62"/>
      <c r="O207" s="62"/>
      <c r="P207" s="62">
        <v>35</v>
      </c>
    </row>
    <row r="208" spans="1:16">
      <c r="A208" s="59" t="s">
        <v>1371</v>
      </c>
      <c r="B208" s="62"/>
      <c r="C208" s="62"/>
      <c r="D208" s="62"/>
      <c r="E208" s="62"/>
      <c r="F208" s="62"/>
      <c r="G208" s="62">
        <v>2</v>
      </c>
      <c r="H208" s="62">
        <v>2</v>
      </c>
      <c r="I208" s="62">
        <v>3</v>
      </c>
      <c r="J208" s="62">
        <v>7</v>
      </c>
      <c r="K208" s="62">
        <v>3</v>
      </c>
      <c r="L208" s="62"/>
      <c r="M208" s="62"/>
      <c r="N208" s="62"/>
      <c r="O208" s="62"/>
      <c r="P208" s="62">
        <v>17</v>
      </c>
    </row>
    <row r="209" spans="1:16">
      <c r="A209" s="59" t="s">
        <v>1372</v>
      </c>
      <c r="B209" s="62"/>
      <c r="C209" s="62"/>
      <c r="D209" s="62"/>
      <c r="E209" s="62"/>
      <c r="F209" s="62"/>
      <c r="G209" s="62">
        <v>2</v>
      </c>
      <c r="H209" s="62">
        <v>5</v>
      </c>
      <c r="I209" s="62">
        <v>6</v>
      </c>
      <c r="J209" s="62">
        <v>10</v>
      </c>
      <c r="K209" s="62">
        <v>5</v>
      </c>
      <c r="L209" s="62"/>
      <c r="M209" s="62"/>
      <c r="N209" s="62"/>
      <c r="O209" s="62"/>
      <c r="P209" s="62">
        <v>28</v>
      </c>
    </row>
    <row r="210" spans="1:16">
      <c r="A210" s="59" t="s">
        <v>1373</v>
      </c>
      <c r="B210" s="62"/>
      <c r="C210" s="62"/>
      <c r="D210" s="62"/>
      <c r="E210" s="62"/>
      <c r="F210" s="62"/>
      <c r="G210" s="62">
        <v>4</v>
      </c>
      <c r="H210" s="62">
        <v>7</v>
      </c>
      <c r="I210" s="62">
        <v>8</v>
      </c>
      <c r="J210" s="62">
        <v>9</v>
      </c>
      <c r="K210" s="62">
        <v>6</v>
      </c>
      <c r="L210" s="62"/>
      <c r="M210" s="62"/>
      <c r="N210" s="62"/>
      <c r="O210" s="62"/>
      <c r="P210" s="62">
        <v>34</v>
      </c>
    </row>
    <row r="211" spans="1:16">
      <c r="A211" s="59" t="s">
        <v>1374</v>
      </c>
      <c r="B211" s="62">
        <v>8</v>
      </c>
      <c r="C211" s="62">
        <v>17</v>
      </c>
      <c r="D211" s="62">
        <v>11</v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>
        <v>36</v>
      </c>
    </row>
    <row r="212" spans="1:16">
      <c r="A212" s="59" t="s">
        <v>1375</v>
      </c>
      <c r="B212" s="62">
        <v>6</v>
      </c>
      <c r="C212" s="62">
        <v>16</v>
      </c>
      <c r="D212" s="62">
        <v>12</v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>
        <v>34</v>
      </c>
    </row>
    <row r="213" spans="1:16">
      <c r="A213" s="59" t="s">
        <v>1376</v>
      </c>
      <c r="B213" s="62">
        <v>7</v>
      </c>
      <c r="C213" s="62">
        <v>15</v>
      </c>
      <c r="D213" s="62">
        <v>5</v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>
        <v>27</v>
      </c>
    </row>
    <row r="214" spans="1:16">
      <c r="A214" s="59" t="s">
        <v>1377</v>
      </c>
      <c r="B214" s="62">
        <v>8</v>
      </c>
      <c r="C214" s="62">
        <v>17</v>
      </c>
      <c r="D214" s="62">
        <v>17</v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>
        <v>42</v>
      </c>
    </row>
    <row r="215" spans="1:16">
      <c r="A215" s="59" t="s">
        <v>1378</v>
      </c>
      <c r="B215" s="62">
        <v>12</v>
      </c>
      <c r="C215" s="62">
        <v>19</v>
      </c>
      <c r="D215" s="62">
        <v>15</v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>
        <v>46</v>
      </c>
    </row>
    <row r="216" spans="1:16">
      <c r="A216" s="59" t="s">
        <v>1379</v>
      </c>
      <c r="B216" s="62">
        <v>10</v>
      </c>
      <c r="C216" s="62">
        <v>17</v>
      </c>
      <c r="D216" s="62">
        <v>16</v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>
        <v>43</v>
      </c>
    </row>
    <row r="217" spans="1:16">
      <c r="A217" s="59" t="s">
        <v>1380</v>
      </c>
      <c r="B217" s="62">
        <v>11</v>
      </c>
      <c r="C217" s="62">
        <v>19</v>
      </c>
      <c r="D217" s="62">
        <v>15</v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>
        <v>45</v>
      </c>
    </row>
    <row r="218" spans="1:16">
      <c r="A218" s="59" t="s">
        <v>1381</v>
      </c>
      <c r="B218" s="62">
        <v>10</v>
      </c>
      <c r="C218" s="62">
        <v>17</v>
      </c>
      <c r="D218" s="62">
        <v>16</v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>
        <v>43</v>
      </c>
    </row>
    <row r="219" spans="1:16">
      <c r="A219" s="59" t="s">
        <v>1382</v>
      </c>
      <c r="B219" s="62">
        <v>5</v>
      </c>
      <c r="C219" s="62">
        <v>14</v>
      </c>
      <c r="D219" s="62">
        <v>14</v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>
        <v>33</v>
      </c>
    </row>
    <row r="220" spans="1:16">
      <c r="A220" s="59" t="s">
        <v>1383</v>
      </c>
      <c r="B220" s="62"/>
      <c r="C220" s="62"/>
      <c r="D220" s="62"/>
      <c r="E220" s="62"/>
      <c r="F220" s="62"/>
      <c r="G220" s="62">
        <v>3</v>
      </c>
      <c r="H220" s="62">
        <v>3</v>
      </c>
      <c r="I220" s="62">
        <v>7</v>
      </c>
      <c r="J220" s="62">
        <v>4</v>
      </c>
      <c r="K220" s="62">
        <v>1</v>
      </c>
      <c r="L220" s="62"/>
      <c r="M220" s="62"/>
      <c r="N220" s="62"/>
      <c r="O220" s="62"/>
      <c r="P220" s="62">
        <v>18</v>
      </c>
    </row>
    <row r="221" spans="1:16">
      <c r="A221" s="59" t="s">
        <v>1384</v>
      </c>
      <c r="B221" s="62"/>
      <c r="C221" s="62"/>
      <c r="D221" s="62"/>
      <c r="E221" s="62"/>
      <c r="F221" s="62"/>
      <c r="G221" s="62">
        <v>2</v>
      </c>
      <c r="H221" s="62">
        <v>5</v>
      </c>
      <c r="I221" s="62">
        <v>2</v>
      </c>
      <c r="J221" s="62">
        <v>4</v>
      </c>
      <c r="K221" s="62">
        <v>3</v>
      </c>
      <c r="L221" s="62"/>
      <c r="M221" s="62"/>
      <c r="N221" s="62"/>
      <c r="O221" s="62"/>
      <c r="P221" s="62">
        <v>16</v>
      </c>
    </row>
    <row r="222" spans="1:16">
      <c r="A222" s="59" t="s">
        <v>1385</v>
      </c>
      <c r="B222" s="62">
        <v>1</v>
      </c>
      <c r="C222" s="62">
        <v>14</v>
      </c>
      <c r="D222" s="62">
        <v>6</v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>
        <v>21</v>
      </c>
    </row>
    <row r="223" spans="1:16">
      <c r="A223" s="59" t="s">
        <v>1386</v>
      </c>
      <c r="B223" s="62">
        <v>4</v>
      </c>
      <c r="C223" s="62">
        <v>8</v>
      </c>
      <c r="D223" s="62">
        <v>8</v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>
        <v>20</v>
      </c>
    </row>
    <row r="224" spans="1:16">
      <c r="A224" s="59" t="s">
        <v>1387</v>
      </c>
      <c r="B224" s="62"/>
      <c r="C224" s="62">
        <v>4</v>
      </c>
      <c r="D224" s="62">
        <v>7</v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>
        <v>11</v>
      </c>
    </row>
    <row r="225" spans="1:16">
      <c r="A225" s="59" t="s">
        <v>1388</v>
      </c>
      <c r="B225" s="62">
        <v>1</v>
      </c>
      <c r="C225" s="62">
        <v>8</v>
      </c>
      <c r="D225" s="62">
        <v>3</v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>
        <v>12</v>
      </c>
    </row>
    <row r="226" spans="1:16">
      <c r="A226" s="59" t="s">
        <v>1389</v>
      </c>
      <c r="B226" s="62"/>
      <c r="C226" s="62">
        <v>7</v>
      </c>
      <c r="D226" s="62">
        <v>7</v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>
        <v>14</v>
      </c>
    </row>
    <row r="227" spans="1:16">
      <c r="A227" s="59" t="s">
        <v>1390</v>
      </c>
      <c r="B227" s="62"/>
      <c r="C227" s="62"/>
      <c r="D227" s="62"/>
      <c r="E227" s="62"/>
      <c r="F227" s="62"/>
      <c r="G227" s="62">
        <v>2</v>
      </c>
      <c r="H227" s="62">
        <v>1</v>
      </c>
      <c r="I227" s="62">
        <v>6</v>
      </c>
      <c r="J227" s="62">
        <v>7</v>
      </c>
      <c r="K227" s="62">
        <v>2</v>
      </c>
      <c r="L227" s="62"/>
      <c r="M227" s="62"/>
      <c r="N227" s="62"/>
      <c r="O227" s="62"/>
      <c r="P227" s="62">
        <v>18</v>
      </c>
    </row>
    <row r="228" spans="1:16">
      <c r="A228" s="59" t="s">
        <v>1391</v>
      </c>
      <c r="B228" s="62"/>
      <c r="C228" s="62"/>
      <c r="D228" s="62"/>
      <c r="E228" s="62"/>
      <c r="F228" s="62"/>
      <c r="G228" s="62">
        <v>1</v>
      </c>
      <c r="H228" s="62"/>
      <c r="I228" s="62">
        <v>1</v>
      </c>
      <c r="J228" s="62">
        <v>3</v>
      </c>
      <c r="K228" s="62">
        <v>2</v>
      </c>
      <c r="L228" s="62"/>
      <c r="M228" s="62"/>
      <c r="N228" s="62"/>
      <c r="O228" s="62"/>
      <c r="P228" s="62">
        <v>7</v>
      </c>
    </row>
    <row r="229" spans="1:16">
      <c r="A229" s="59" t="s">
        <v>1392</v>
      </c>
      <c r="B229" s="62">
        <v>5</v>
      </c>
      <c r="C229" s="62">
        <v>12</v>
      </c>
      <c r="D229" s="62">
        <v>8</v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>
        <v>25</v>
      </c>
    </row>
    <row r="230" spans="1:16">
      <c r="A230" s="59" t="s">
        <v>1393</v>
      </c>
      <c r="B230" s="62">
        <v>4</v>
      </c>
      <c r="C230" s="62">
        <v>9</v>
      </c>
      <c r="D230" s="62">
        <v>7</v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>
        <v>20</v>
      </c>
    </row>
    <row r="231" spans="1:16">
      <c r="A231" s="59" t="s">
        <v>1394</v>
      </c>
      <c r="B231" s="62"/>
      <c r="C231" s="62"/>
      <c r="D231" s="62">
        <v>1</v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>
        <v>1</v>
      </c>
    </row>
    <row r="232" spans="1:16">
      <c r="A232" s="60" t="s">
        <v>1163</v>
      </c>
      <c r="B232" s="63">
        <v>740</v>
      </c>
      <c r="C232" s="63">
        <v>1534</v>
      </c>
      <c r="D232" s="63">
        <v>1665</v>
      </c>
      <c r="E232" s="63">
        <v>793</v>
      </c>
      <c r="F232" s="63">
        <v>31</v>
      </c>
      <c r="G232" s="63">
        <v>35</v>
      </c>
      <c r="H232" s="63">
        <v>50</v>
      </c>
      <c r="I232" s="63">
        <v>75</v>
      </c>
      <c r="J232" s="63">
        <v>75</v>
      </c>
      <c r="K232" s="63">
        <v>60</v>
      </c>
      <c r="L232" s="63">
        <v>44</v>
      </c>
      <c r="M232" s="63">
        <v>76</v>
      </c>
      <c r="N232" s="63">
        <v>67</v>
      </c>
      <c r="O232" s="63">
        <v>38</v>
      </c>
      <c r="P232" s="63">
        <v>5283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KR inventory</vt:lpstr>
      <vt:lpstr>Article List</vt:lpstr>
      <vt:lpstr>CO.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Lai Chi Hong</dc:creator>
  <cp:lastModifiedBy>Karina Lui</cp:lastModifiedBy>
  <dcterms:created xsi:type="dcterms:W3CDTF">2025-07-09T09:48:26Z</dcterms:created>
  <dcterms:modified xsi:type="dcterms:W3CDTF">2025-07-11T03:51:54Z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